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5480" windowHeight="10740" activeTab="0"/>
  </bookViews>
  <sheets>
    <sheet name="Приложение №4" sheetId="1" r:id="rId1"/>
    <sheet name="Приложение №5" sheetId="2" r:id="rId2"/>
    <sheet name="Приложение №6" sheetId="3" r:id="rId3"/>
  </sheets>
  <definedNames>
    <definedName name="_xlnm.Print_Area" localSheetId="0">'Приложение №4'!$A$1:$E$33</definedName>
    <definedName name="_xlnm.Print_Area" localSheetId="2">'Приложение №6'!$A$1:$G$268</definedName>
  </definedNames>
  <calcPr fullCalcOnLoad="1"/>
</workbook>
</file>

<file path=xl/comments3.xml><?xml version="1.0" encoding="utf-8"?>
<comments xmlns="http://schemas.openxmlformats.org/spreadsheetml/2006/main">
  <authors>
    <author>Владелец</author>
  </authors>
  <commentList>
    <comment ref="A169" authorId="0">
      <text>
        <r>
          <rPr>
            <b/>
            <sz val="8"/>
            <rFont val="Tahoma"/>
            <family val="0"/>
          </rPr>
          <t>Владелец: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<sst xmlns="http://schemas.openxmlformats.org/spreadsheetml/2006/main" count="1412" uniqueCount="363">
  <si>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</si>
  <si>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</si>
  <si>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</si>
  <si>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Субсидии бюджетам муниципальных районов на модернизацию региональных систем общего образования</t>
  </si>
  <si>
    <t>900</t>
  </si>
  <si>
    <t>Администрация Шуйского муниципального района</t>
  </si>
  <si>
    <t>5221500</t>
  </si>
  <si>
    <t xml:space="preserve"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на содержание, обучение и воспитание детей-сирот и детей, оставшихся без попечения родителей, находящихся под опекой, детей-инвалидов в дошкольных группах в общеобразовательных учреждениях в соответствии с Законом Ивановской области от 27.05.2005 № 93-ОЗ </t>
  </si>
  <si>
    <t>4202100</t>
  </si>
  <si>
    <t>4212100</t>
  </si>
  <si>
    <t>6130900</t>
  </si>
  <si>
    <t>Целевая программа Развитие системы образования Шуйкого муниципального района на 2012 - 2014г. Подпрограмма "Дополнительное образование""Система  общего образования в общеобразовательных учреждениях Шуйского муниципального района на 2012-2014г.г.</t>
  </si>
  <si>
    <t>Выпонение функций органами местного самоуправления</t>
  </si>
  <si>
    <t>выполнение функций органами местного самоуправления</t>
  </si>
  <si>
    <t>Поддержка дорожного хозяйства</t>
  </si>
  <si>
    <t xml:space="preserve">Субвенции бюджетам муниципальных районов ородских округов на осуществление переданных органам местного самоуправления государственных полномочий Ивановской области на содержание, обучение и воспитание детей-сирот и детей, оставшихся без попечения родителей, находящихся под опекой, детей-инвалидов в дошкольных группах в общеобразовательных учреждениях в соответствии с Законом Ивановской области от 27.05.2005 № 93-ОЗ 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</si>
  <si>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</si>
  <si>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</si>
  <si>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</si>
  <si>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</si>
  <si>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</si>
  <si>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</si>
  <si>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01050201050000510</t>
  </si>
  <si>
    <t>01050200000000600</t>
  </si>
  <si>
    <t>01050201000000610</t>
  </si>
  <si>
    <t>01050201050000610</t>
  </si>
  <si>
    <t>57000000000000510</t>
  </si>
  <si>
    <t>57000000000000610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</si>
  <si>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финансирования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на содержание зданий и коммунальных расходов, осуществляемых из местных бюджетов)»</t>
  </si>
  <si>
    <t>6130172</t>
  </si>
  <si>
    <t>6130200</t>
  </si>
  <si>
    <t>Субвенции бюджетам муниципальных районов ородских округов на осуществление переданных органам местного самоуправления государственных полномочий Ивановской области на содержание, обучение и воспитание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</si>
  <si>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>субсидии на дополнительное финансирование мероприятий по организации питания в муниципальных общеобразовательных учреждениях Ивановской области в соответствии с Законом Ивановской области от 27.05.2005 № 93-ОЗ «Об образовании в Ивановской области»</t>
  </si>
  <si>
    <t>субвенции на осуществление переданных государственных полномочий на организацию  двухразового питания детей-сирот и детей, находящихся в трудной жизненной ситуации, в лагерях дневного пребывания</t>
  </si>
  <si>
    <t>Субвенции на ежемесячное денежное вознаграждение педагогическим работникам областных государственных и муниципальных образовательных учреждений за выполнение функций классного руководителя</t>
  </si>
  <si>
    <t>субвенциии на компенсацию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</si>
  <si>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5201000</t>
  </si>
  <si>
    <t>Управление образования администрации Шуйского муниципального района</t>
  </si>
  <si>
    <r>
      <t xml:space="preserve">от </t>
    </r>
    <r>
      <rPr>
        <u val="single"/>
        <sz val="12"/>
        <rFont val="Arial Cyr"/>
        <family val="0"/>
      </rPr>
      <t xml:space="preserve">           </t>
    </r>
    <r>
      <rPr>
        <sz val="12"/>
        <rFont val="Arial Cyr"/>
        <family val="0"/>
      </rPr>
      <t>2012г. №</t>
    </r>
    <r>
      <rPr>
        <u val="single"/>
        <sz val="12"/>
        <rFont val="Arial Cyr"/>
        <family val="0"/>
      </rPr>
      <t xml:space="preserve">       </t>
    </r>
  </si>
  <si>
    <t>Приложение №4</t>
  </si>
  <si>
    <r>
      <t xml:space="preserve">от </t>
    </r>
    <r>
      <rPr>
        <u val="single"/>
        <sz val="12"/>
        <rFont val="Arial Cyr"/>
        <family val="0"/>
      </rPr>
      <t xml:space="preserve">           </t>
    </r>
    <r>
      <rPr>
        <sz val="12"/>
        <rFont val="Arial Cyr"/>
        <family val="0"/>
      </rPr>
      <t>2012 г. №</t>
    </r>
    <r>
      <rPr>
        <u val="single"/>
        <sz val="12"/>
        <rFont val="Arial Cyr"/>
        <family val="0"/>
      </rPr>
      <t xml:space="preserve">       </t>
    </r>
  </si>
  <si>
    <t>321</t>
  </si>
  <si>
    <t>Субсидии</t>
  </si>
  <si>
    <t>субсидии бюджетам муниципальных районов и городских округов Ивановской области на проведение ремонта жилых помещений, принадлежащим детям-сиротам и детям, оставшимся без попечения родителей на праве собственности</t>
  </si>
  <si>
    <t>субсидии  бюджетам муниципальных образований в рамках реализации мероприятий долгосрочной целевой программы Ивановской области по выравниванию обеспеченности населения Ивановской области объектами социальной и инженерной инфраструктуры на 2009 - 2014 годы</t>
  </si>
  <si>
    <t>Субвенции бюджетам муниципальных  районов и городских округов на осуществление выплаты вознаграждения педагогическим работникам муниципальных образовательных учреждений за выполнение функций классного руководителя в соответствии с Законом Ивановской облас</t>
  </si>
  <si>
    <t xml:space="preserve">субвенции на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педагогических работников, расходов на учебники и учебные, учебно-наглядные пособия, технические средства обучения, игры, игрушки, расходные материалы </t>
  </si>
  <si>
    <t xml:space="preserve">Субвенция  на осуществление полномочий по созданию и организации деятельности комиссий по делам несовершеннолетних и защите их прав </t>
  </si>
  <si>
    <t xml:space="preserve">субвенции на осуществление отдельных государственных полномочий в сфере административных правонарушений в соответствии с Законом Ивановской области от 07.06.2010 № 52-ОЗ «О наделении органов местного самоуправления муниципальных районов и городских округов Ивановской </t>
  </si>
  <si>
    <t>Иные выплаты населению</t>
  </si>
  <si>
    <t>4910000</t>
  </si>
  <si>
    <t>Глава администрации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</si>
  <si>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</si>
  <si>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</si>
  <si>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субсидии некомерческим организациям (за исключением государственных)</t>
  </si>
  <si>
    <t>субсидии</t>
  </si>
  <si>
    <t xml:space="preserve">субвенции 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</si>
  <si>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 школы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</si>
  <si>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 дошкольные учреждения</t>
  </si>
  <si>
    <t>Пособия и компенсации гражданам и иные социальныевыплаты, кроме публичных нормативных обязательств</t>
  </si>
  <si>
    <t>2013 год, тыс.руб.</t>
  </si>
  <si>
    <t>2014 год, тыс.руб.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</si>
  <si>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</si>
  <si>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</si>
  <si>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</si>
  <si>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</si>
  <si>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</si>
  <si>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</si>
  <si>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</si>
  <si>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</si>
  <si>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</si>
  <si>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</si>
  <si>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</si>
  <si>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</si>
  <si>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</si>
  <si>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</si>
  <si>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</si>
  <si>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</si>
  <si>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</si>
  <si>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</si>
  <si>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</si>
  <si>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</si>
  <si>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</si>
  <si>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</si>
  <si>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</si>
  <si>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</si>
  <si>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</si>
  <si>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</si>
  <si>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</si>
  <si>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</si>
  <si>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</si>
  <si>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</si>
  <si>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</si>
  <si>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Выполнение функций органами местного самоуправления Расходы на организацию и проведение мероприятий связанных с государственными праздниками и памятными датами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</si>
  <si>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</si>
  <si>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</si>
  <si>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</si>
  <si>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</si>
  <si>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</si>
  <si>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</t>
  </si>
  <si>
    <t>Уменьшение остатков средств</t>
  </si>
  <si>
    <t>Источники внутреннего финансирования дефицита бюджета Шуйского муниципального района на 2013 год и плановый период 2014 и 2015 годы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</si>
  <si>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</si>
  <si>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</si>
  <si>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Сумма (тыс.руб.)</t>
  </si>
  <si>
    <t>2015 год, тыс.руб.</t>
  </si>
  <si>
    <t xml:space="preserve">Финансовое управление администрации  Шуйского муниципального района </t>
  </si>
  <si>
    <t>Приложение №5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</si>
  <si>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2013 год и на плановый период 2014 и 2015 годов по кодам классификации источников финансирования дефицита бюджета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</si>
  <si>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</si>
  <si>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</si>
  <si>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источник внутреннего финансирования дефицитов бюджета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</si>
  <si>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</si>
  <si>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(тыс. рублей)</t>
  </si>
  <si>
    <t>РзПр</t>
  </si>
  <si>
    <t>ЦСР</t>
  </si>
  <si>
    <t>ВР</t>
  </si>
  <si>
    <t>Сумма, изменения</t>
  </si>
  <si>
    <t>Сумма, с учетом изменений</t>
  </si>
  <si>
    <t>ВСЕГО:</t>
  </si>
  <si>
    <t>0000</t>
  </si>
  <si>
    <t>0000000</t>
  </si>
  <si>
    <t>000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</si>
  <si>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</si>
  <si>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</si>
  <si>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</si>
  <si>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</si>
  <si>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</si>
  <si>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</si>
  <si>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</si>
  <si>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</si>
  <si>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</si>
  <si>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</si>
  <si>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</si>
  <si>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</si>
  <si>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</si>
  <si>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0101</t>
  </si>
  <si>
    <t>242</t>
  </si>
  <si>
    <t>Прочая закупка товаров, работ и услуг для государственных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</si>
  <si>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</si>
  <si>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</si>
  <si>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</si>
  <si>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</si>
  <si>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</si>
  <si>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0020800</t>
  </si>
  <si>
    <t>0021600</t>
  </si>
  <si>
    <t>530</t>
  </si>
  <si>
    <t>0021700</t>
  </si>
  <si>
    <t>Другие общегосударственные вопросы</t>
  </si>
  <si>
    <t>0113</t>
  </si>
  <si>
    <t>Оценка недвижимости, признание прав и регулирование отношений государственной и муниципальной собственности</t>
  </si>
  <si>
    <t>0900200</t>
  </si>
  <si>
    <t>Выполнение других обязательств государства</t>
  </si>
  <si>
    <t>0920300</t>
  </si>
  <si>
    <t/>
  </si>
  <si>
    <t>Выполнение функций органами местного самоуправления. Услуги архива.</t>
  </si>
  <si>
    <t>0920301</t>
  </si>
  <si>
    <t>Выполнение функций органами местного самоуправления. Оплата членских взносов.</t>
  </si>
  <si>
    <t>0920303</t>
  </si>
  <si>
    <t>Выполнение функций органами местного самоуправления. Выплата стипендии.</t>
  </si>
  <si>
    <t>0920304</t>
  </si>
  <si>
    <t>Расходы на организацию и проведение мероприятий связанных с государственными праздниками и памятными датами</t>
  </si>
  <si>
    <t>0920305</t>
  </si>
  <si>
    <t>Ведомственные целевые программы муниципальных образований</t>
  </si>
  <si>
    <t>7950000</t>
  </si>
  <si>
    <t>Целевая программа По повышению безопасности дорожного движения в Шуйском муниципальном районе на 2012-2014</t>
  </si>
  <si>
    <t>0920306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</si>
  <si>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</si>
  <si>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</si>
  <si>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</si>
  <si>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</si>
  <si>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</si>
  <si>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</si>
  <si>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</si>
  <si>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Национальная экономика</t>
  </si>
  <si>
    <t>0400</t>
  </si>
  <si>
    <t>Дорожное хозяйство</t>
  </si>
  <si>
    <t>0409</t>
  </si>
  <si>
    <t>6000000</t>
  </si>
  <si>
    <t>субсидии из дорожного фонда на капитальный ремронт, ремонт и содержание автомобильных дорог общего пользования местного значения, в том числе на формирование муниципальных дорожных фондов в 2012 году</t>
  </si>
  <si>
    <t>3150208</t>
  </si>
  <si>
    <t>субсидии из дорожного фонда на проектирование строительства (реконструкции) автомобильных дорог общего пользования местного значения с твердым покрытием до сельских населенных пунктов, не имеющих кругногодичной связи с сетью автомобильных дорог общего пол</t>
  </si>
  <si>
    <t>5220800</t>
  </si>
  <si>
    <t>Содержание автомобильных дорог и инженерных сооружений на них</t>
  </si>
  <si>
    <t>6000200</t>
  </si>
  <si>
    <t>Ведомственная целевая программа «По реконструкции, капитальному ремонту и ремонту дорожной сети Шуйского муниципального района на 2012 – 2014 года»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</si>
  <si>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</si>
  <si>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</si>
  <si>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</si>
  <si>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</si>
  <si>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</si>
  <si>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</si>
  <si>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Жилищно-коммунальное хозяйство</t>
  </si>
  <si>
    <t>0500</t>
  </si>
  <si>
    <t>Жилищное хозяйство</t>
  </si>
  <si>
    <t>0501</t>
  </si>
  <si>
    <t xml:space="preserve">Бюджетные инвестиции  в объекты капитального строительства  собственности муниципальных  образований </t>
  </si>
  <si>
    <t>Коммунальное хозяйство</t>
  </si>
  <si>
    <t>0502</t>
  </si>
  <si>
    <t>Поддерка коммунального хозяйства</t>
  </si>
  <si>
    <t>3510000</t>
  </si>
  <si>
    <t>3510500</t>
  </si>
  <si>
    <t>Программа по повышению энергетической эффективности экономики и сокращения энергетических издержек в бюджетном секторе на 2010-2012 годы</t>
  </si>
  <si>
    <t>3510501</t>
  </si>
  <si>
    <t>Иные безвозмездные и безвозвратные перечисления</t>
  </si>
  <si>
    <t>5200000</t>
  </si>
  <si>
    <t>5220600</t>
  </si>
  <si>
    <t>521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</si>
  <si>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</si>
  <si>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</si>
  <si>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</si>
  <si>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</si>
  <si>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</si>
  <si>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Культура, кинематография</t>
  </si>
  <si>
    <t>0800</t>
  </si>
  <si>
    <t>Культура</t>
  </si>
  <si>
    <t>0801</t>
  </si>
  <si>
    <t>4409901</t>
  </si>
  <si>
    <t>Субсидии бюджетным учреждениям на финансовое обеспечение государственного (муниципального) задания на оказание муниципальных услуг (выполнение работ)</t>
  </si>
  <si>
    <t>611</t>
  </si>
  <si>
    <t>Субсидии бюджетным учреждениям на финансовое обеспечение государственного (муниципального) задания на иные цели</t>
  </si>
  <si>
    <t>612</t>
  </si>
  <si>
    <t>Субсидии некомерческим организациям</t>
  </si>
  <si>
    <t>4420000</t>
  </si>
  <si>
    <t>Субсидия автономным учреждениям на финансовое обеспечение государственного задания на оказание государственных услуг (выполнение работ)</t>
  </si>
  <si>
    <t>4429900</t>
  </si>
  <si>
    <t>621</t>
  </si>
  <si>
    <t>622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</si>
  <si>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</si>
  <si>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</si>
  <si>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Проведение спортивных и массовых мероприятий</t>
  </si>
  <si>
    <t>5129700</t>
  </si>
  <si>
    <t>Безвозмездные перечисления</t>
  </si>
  <si>
    <t>тыс. рублей</t>
  </si>
  <si>
    <t>2013 год тыс. руб.</t>
  </si>
  <si>
    <t>2014 год тыс. руб.</t>
  </si>
  <si>
    <t>2015 год тыс. руб.</t>
  </si>
  <si>
    <t>Целевая программа "Организация проведения официальных физкультурно-оздоровительных и спортивных мероприятий на 2013-2015г.г."</t>
  </si>
  <si>
    <t>Целевая программа"Библиотечно- информационное обслуживание населения Шуйского муниципального района на 2013-2015 г.г."</t>
  </si>
  <si>
    <t>Целевая программа"Развитие местного традиционного народного художественного творчества в Шуйском муниципальном районе на 2013-2015 г.г."</t>
  </si>
  <si>
    <t>4310100</t>
  </si>
  <si>
    <t>организационно-воспитательная работа с молодежью</t>
  </si>
  <si>
    <t>4310000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</si>
  <si>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</si>
  <si>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</si>
  <si>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</si>
  <si>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</si>
  <si>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</si>
  <si>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</si>
  <si>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</si>
  <si>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360</t>
  </si>
  <si>
    <t>Социальное обеспечение населения</t>
  </si>
  <si>
    <t>1003</t>
  </si>
  <si>
    <t>Обеспечение жильем молодых семей</t>
  </si>
  <si>
    <t>5220000</t>
  </si>
  <si>
    <t>Целевая муниципальная программа "Социальная поддержка населения Шуйского муниципального района"</t>
  </si>
  <si>
    <t>5221101</t>
  </si>
  <si>
    <t>Федеральная целевая программа "Жилище" на 2011-2015г.г. Подпрограмма "Обеспечение жильем молодых семей"</t>
  </si>
  <si>
    <t>5221103</t>
  </si>
  <si>
    <t>322</t>
  </si>
  <si>
    <t>Областная целевая программа "Жилище" на 2011-2015г.г. Подпрограмма "Обеспечение жильем молодых семей"</t>
  </si>
  <si>
    <t>1008820</t>
  </si>
  <si>
    <t>Охрана семьи и детства</t>
  </si>
  <si>
    <t>1004</t>
  </si>
  <si>
    <t>5220300</t>
  </si>
  <si>
    <t>субсидии  на проведение ремонта жилых помещений, принадлежащим детям-сиротам и детям, оставшимся без попечения родителей на праве собственности</t>
  </si>
  <si>
    <t>Физическая культура и спорт</t>
  </si>
  <si>
    <t>1100</t>
  </si>
  <si>
    <t>1102</t>
  </si>
  <si>
    <t>5129701</t>
  </si>
  <si>
    <t>Управление сельского хозяйства и развития сельских территорий Шуйского муниципального района</t>
  </si>
  <si>
    <t>905</t>
  </si>
  <si>
    <t>Сельское хозяйство и рыболовство</t>
  </si>
  <si>
    <t>0405</t>
  </si>
  <si>
    <t>Охрана окружающей среды</t>
  </si>
  <si>
    <t>0600</t>
  </si>
  <si>
    <t>Другие вопросы в области окружающей среды</t>
  </si>
  <si>
    <t>0605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</si>
  <si>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</si>
  <si>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</si>
  <si>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муниципальной собственности, не включенные в целевые программы</t>
  </si>
  <si>
    <t>1020100</t>
  </si>
  <si>
    <t>411</t>
  </si>
  <si>
    <t>Совет Шуйского муниципального района</t>
  </si>
  <si>
    <t>907</t>
  </si>
  <si>
    <t>Глава муниципального образования</t>
  </si>
  <si>
    <t>0102</t>
  </si>
  <si>
    <t>0020300</t>
  </si>
  <si>
    <t xml:space="preserve">Руководство и управление в сфере установленных функций </t>
  </si>
  <si>
    <t>0103</t>
  </si>
  <si>
    <t>0021200</t>
  </si>
  <si>
    <t>0106</t>
  </si>
  <si>
    <t>909</t>
  </si>
  <si>
    <t>Дошкольное образование</t>
  </si>
  <si>
    <t>0701</t>
  </si>
  <si>
    <t>Детские дошкольные учреждения</t>
  </si>
  <si>
    <t>4200000</t>
  </si>
  <si>
    <t>Целевая программа Развитие системы образования Шуйкого муниципального района на 2012 - 2014г. Подпрограмма "Дошкольное образование".</t>
  </si>
  <si>
    <t>4209901</t>
  </si>
  <si>
    <t>Выполнение функций бюджетными учреждениями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</si>
  <si>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</si>
  <si>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</t>
  </si>
  <si>
    <t>Безвозмездные и безвозвратные перечисления</t>
  </si>
  <si>
    <t>4200021</t>
  </si>
  <si>
    <t>Общее образование</t>
  </si>
  <si>
    <t>0702</t>
  </si>
  <si>
    <t>Целевая программа Развитие системы образования Шуйкого муниципального района на 2012 - 2014г. Подпрограмма "Общее образование""Система  общего образования в общеобразовательных учреждениях Шуйского муниципального района на 2012-2014г.г.</t>
  </si>
  <si>
    <t>4219901</t>
  </si>
  <si>
    <t>4210000</t>
  </si>
  <si>
    <t>Казенные учреждения образования</t>
  </si>
  <si>
    <t>111</t>
  </si>
  <si>
    <t>112</t>
  </si>
  <si>
    <t>Обеспечение деятельности подведомственных учреждений за счет прочих доходов</t>
  </si>
  <si>
    <t>4219999</t>
  </si>
  <si>
    <t>4362100</t>
  </si>
  <si>
    <t>Дополнительное школьное образование</t>
  </si>
  <si>
    <t>4230000</t>
  </si>
  <si>
    <t>4239900</t>
  </si>
  <si>
    <t>Субсидии на модернизацию общего образования</t>
  </si>
  <si>
    <t>Субсидии на иные цели</t>
  </si>
  <si>
    <t>5200902</t>
  </si>
  <si>
    <t>630</t>
  </si>
  <si>
    <t>6060000</t>
  </si>
  <si>
    <t>Развитие системы образования Шуйкого муниципального района на 2012 - 2014г. Подпрограмма "Организация отдыха, оздоровления и занятости детей и подростков в Шуйском муниципальном районе на 2012-2014 годы"</t>
  </si>
  <si>
    <t>4320000</t>
  </si>
  <si>
    <t>4320216</t>
  </si>
  <si>
    <t>4320217</t>
  </si>
  <si>
    <t>Другие вопросы в области образования</t>
  </si>
  <si>
    <t>0709</t>
  </si>
  <si>
    <t>037090000000000000000</t>
  </si>
  <si>
    <t>03701050000000000000</t>
  </si>
  <si>
    <t>03701050000000000500</t>
  </si>
  <si>
    <t>03701050000000000600</t>
  </si>
  <si>
    <t>03701050200000000500</t>
  </si>
  <si>
    <t>03701050201000000510</t>
  </si>
  <si>
    <t>03701050201050000510</t>
  </si>
  <si>
    <t>03701050200000000600</t>
  </si>
  <si>
    <t>03701050201000000610</t>
  </si>
  <si>
    <t>03701050201050000610</t>
  </si>
  <si>
    <t>037057000000000000510</t>
  </si>
  <si>
    <t>037057000000000000610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</si>
  <si>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</si>
  <si>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</si>
  <si>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Обеспечение деятельности подведомственных учреждений</t>
  </si>
  <si>
    <t>4529900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</si>
  <si>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</si>
  <si>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Ивановской области</t>
  </si>
  <si>
    <t>Органы государственной власти Ивановской области и иные государственные органы Ивановской области</t>
  </si>
  <si>
    <t>Прочая закупка товаров, работ и услуг для государственных (муниципальных) нужд</t>
  </si>
  <si>
    <t>Программа по повышению  эффективности бюджетных расходов на период до 2012 года</t>
  </si>
  <si>
    <t>0920315</t>
  </si>
  <si>
    <t>Межбюджетные трансферты из бюджета муниципального района бюджетам поселений согласно заключенных соглашений о передаче полномочий</t>
  </si>
  <si>
    <t>540</t>
  </si>
  <si>
    <t>ИТОГО:</t>
  </si>
  <si>
    <r>
      <t>О</t>
    </r>
    <r>
      <rPr>
        <sz val="12"/>
        <rFont val="Times New Roman"/>
        <family val="1"/>
      </rPr>
      <t>бщегосударственные вопросы</t>
    </r>
  </si>
  <si>
    <r>
      <t xml:space="preserve">субсидий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 на 2012 год </t>
    </r>
    <r>
      <rPr>
        <sz val="14"/>
        <rFont val="Times New Roman"/>
        <family val="1"/>
      </rPr>
      <t xml:space="preserve"> </t>
    </r>
  </si>
  <si>
    <t>Приложение №6</t>
  </si>
  <si>
    <t xml:space="preserve">к решения Совета Шуйского муниципального района </t>
  </si>
  <si>
    <t xml:space="preserve">от ______________2012 № _______ 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</si>
  <si>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Шуйского муниципального района на 2013 год </t>
  </si>
  <si>
    <t>Код главного распорядителя</t>
  </si>
  <si>
    <t>Наименование</t>
  </si>
  <si>
    <t>2013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</si>
</sst>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"/>
    <numFmt numFmtId="172" formatCode="#,##0.0_р_."/>
    <numFmt numFmtId="173" formatCode="0.0"/>
    <numFmt numFmtId="174" formatCode="0.000"/>
    <numFmt numFmtId="175" formatCode="000000"/>
    <numFmt numFmtId="176" formatCode="_-* #,##0.0_р_._-;\-* #,##0.0_р_._-;_-* &quot;-&quot;??_р_._-;_-@_-"/>
  </numFmts>
  <fonts count="2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 Cyr"/>
      <family val="0"/>
    </font>
    <font>
      <u val="single"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Alignment="1">
      <alignment/>
    </xf>
    <xf numFmtId="0" fontId="8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2" fontId="1" fillId="2" borderId="5" xfId="0" applyNumberFormat="1" applyFill="1" applyBorder="1" applyAlignment="1">
      <alignment/>
    </xf>
    <xf numFmtId="2" fontId="1" fillId="2" borderId="3" xfId="0" applyNumberFormat="1" applyFill="1" applyBorder="1" applyAlignment="1">
      <alignment/>
    </xf>
    <xf numFmtId="0" fontId="9" fillId="0" borderId="1" xfId="0" applyFont="1" applyBorder="1" applyAlignment="1">
      <alignment vertical="top" wrapText="1"/>
    </xf>
    <xf numFmtId="2" fontId="1" fillId="0" borderId="5" xfId="0" applyNumberFormat="1" applyBorder="1" applyAlignment="1">
      <alignment/>
    </xf>
    <xf numFmtId="2" fontId="1" fillId="0" borderId="3" xfId="0" applyNumberFormat="1" applyBorder="1" applyAlignment="1">
      <alignment/>
    </xf>
    <xf numFmtId="0" fontId="0" fillId="0" borderId="6" xfId="0" applyBorder="1" applyAlignment="1">
      <alignment/>
    </xf>
    <xf numFmtId="2" fontId="1" fillId="0" borderId="5" xfId="0" applyNumberFormat="1" applyFont="1" applyBorder="1" applyAlignment="1">
      <alignment/>
    </xf>
    <xf numFmtId="2" fontId="1" fillId="2" borderId="7" xfId="0" applyNumberFormat="1" applyFill="1" applyBorder="1" applyAlignment="1">
      <alignment/>
    </xf>
    <xf numFmtId="2" fontId="1" fillId="2" borderId="8" xfId="0" applyNumberFormat="1" applyFill="1" applyBorder="1" applyAlignment="1">
      <alignment/>
    </xf>
    <xf numFmtId="0" fontId="9" fillId="0" borderId="9" xfId="0" applyFont="1" applyBorder="1" applyAlignment="1">
      <alignment vertical="top" wrapText="1"/>
    </xf>
    <xf numFmtId="2" fontId="1" fillId="0" borderId="7" xfId="0" applyNumberFormat="1" applyBorder="1" applyAlignment="1">
      <alignment/>
    </xf>
    <xf numFmtId="2" fontId="1" fillId="0" borderId="8" xfId="0" applyNumberFormat="1" applyBorder="1" applyAlignment="1">
      <alignment/>
    </xf>
    <xf numFmtId="49" fontId="9" fillId="0" borderId="6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Continuous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 vertical="center"/>
    </xf>
    <xf numFmtId="2" fontId="14" fillId="0" borderId="12" xfId="0" applyNumberFormat="1" applyFont="1" applyBorder="1" applyAlignment="1">
      <alignment vertical="center"/>
    </xf>
    <xf numFmtId="49" fontId="7" fillId="3" borderId="13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right" vertical="center" wrapText="1"/>
    </xf>
    <xf numFmtId="49" fontId="9" fillId="2" borderId="13" xfId="0" applyNumberFormat="1" applyFont="1" applyFill="1" applyBorder="1" applyAlignment="1">
      <alignment horizontal="left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49" fontId="9" fillId="2" borderId="12" xfId="0" applyNumberFormat="1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4" borderId="15" xfId="20" applyFont="1" applyFill="1" applyBorder="1" applyAlignment="1">
      <alignment vertical="top" wrapText="1"/>
      <protection/>
    </xf>
    <xf numFmtId="0" fontId="9" fillId="4" borderId="16" xfId="20" applyFont="1" applyFill="1" applyBorder="1" applyAlignment="1">
      <alignment horizontal="center" vertical="top" wrapText="1"/>
      <protection/>
    </xf>
    <xf numFmtId="49" fontId="9" fillId="4" borderId="16" xfId="20" applyNumberFormat="1" applyFont="1" applyFill="1" applyBorder="1" applyAlignment="1">
      <alignment horizontal="center" vertical="top" wrapText="1"/>
      <protection/>
    </xf>
    <xf numFmtId="2" fontId="9" fillId="4" borderId="13" xfId="20" applyNumberFormat="1" applyFont="1" applyFill="1" applyBorder="1" applyAlignment="1">
      <alignment horizontal="right" vertical="top" wrapText="1"/>
      <protection/>
    </xf>
    <xf numFmtId="0" fontId="9" fillId="0" borderId="17" xfId="20" applyFont="1" applyFill="1" applyBorder="1" applyAlignment="1">
      <alignment vertical="top" wrapText="1"/>
      <protection/>
    </xf>
    <xf numFmtId="0" fontId="9" fillId="0" borderId="16" xfId="20" applyFont="1" applyBorder="1" applyAlignment="1">
      <alignment horizontal="center" vertical="top" wrapText="1"/>
      <protection/>
    </xf>
    <xf numFmtId="49" fontId="9" fillId="0" borderId="16" xfId="20" applyNumberFormat="1" applyFont="1" applyBorder="1" applyAlignment="1">
      <alignment horizontal="center" vertical="top" wrapText="1"/>
      <protection/>
    </xf>
    <xf numFmtId="2" fontId="9" fillId="0" borderId="16" xfId="20" applyNumberFormat="1" applyFont="1" applyBorder="1" applyAlignment="1">
      <alignment horizontal="right" vertical="top" wrapText="1"/>
      <protection/>
    </xf>
    <xf numFmtId="0" fontId="0" fillId="0" borderId="7" xfId="0" applyBorder="1" applyAlignment="1">
      <alignment/>
    </xf>
    <xf numFmtId="49" fontId="18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left" vertical="center" wrapText="1" readingOrder="1"/>
    </xf>
    <xf numFmtId="49" fontId="10" fillId="4" borderId="13" xfId="0" applyNumberFormat="1" applyFont="1" applyFill="1" applyBorder="1" applyAlignment="1">
      <alignment horizontal="center" vertical="center" wrapText="1"/>
    </xf>
    <xf numFmtId="2" fontId="10" fillId="4" borderId="13" xfId="0" applyNumberFormat="1" applyFont="1" applyFill="1" applyBorder="1" applyAlignment="1">
      <alignment vertical="center"/>
    </xf>
    <xf numFmtId="0" fontId="9" fillId="0" borderId="14" xfId="0" applyFont="1" applyBorder="1" applyAlignment="1">
      <alignment wrapText="1"/>
    </xf>
    <xf numFmtId="49" fontId="9" fillId="4" borderId="13" xfId="0" applyNumberFormat="1" applyFont="1" applyFill="1" applyBorder="1" applyAlignment="1">
      <alignment horizontal="center" vertical="center" wrapText="1"/>
    </xf>
    <xf numFmtId="2" fontId="9" fillId="4" borderId="13" xfId="0" applyNumberFormat="1" applyFont="1" applyFill="1" applyBorder="1" applyAlignment="1">
      <alignment vertical="center"/>
    </xf>
    <xf numFmtId="49" fontId="7" fillId="3" borderId="12" xfId="0" applyNumberFormat="1" applyFont="1" applyFill="1" applyBorder="1" applyAlignment="1">
      <alignment horizontal="center" vertical="center" wrapText="1"/>
    </xf>
    <xf numFmtId="2" fontId="9" fillId="4" borderId="13" xfId="0" applyNumberFormat="1" applyFont="1" applyFill="1" applyBorder="1" applyAlignment="1">
      <alignment horizontal="right" vertical="center" wrapText="1"/>
    </xf>
    <xf numFmtId="49" fontId="9" fillId="4" borderId="13" xfId="0" applyNumberFormat="1" applyFont="1" applyFill="1" applyBorder="1" applyAlignment="1">
      <alignment horizontal="left" vertical="center" wrapText="1"/>
    </xf>
    <xf numFmtId="49" fontId="10" fillId="2" borderId="13" xfId="0" applyNumberFormat="1" applyFont="1" applyFill="1" applyBorder="1" applyAlignment="1">
      <alignment horizontal="left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right" vertical="center" wrapText="1"/>
    </xf>
    <xf numFmtId="11" fontId="9" fillId="0" borderId="13" xfId="0" applyNumberFormat="1" applyFont="1" applyBorder="1" applyAlignment="1">
      <alignment horizontal="left" vertical="center" wrapText="1"/>
    </xf>
    <xf numFmtId="164" fontId="9" fillId="0" borderId="13" xfId="0" applyNumberFormat="1" applyFont="1" applyBorder="1" applyAlignment="1">
      <alignment horizontal="right" vertical="center" wrapText="1"/>
    </xf>
    <xf numFmtId="0" fontId="7" fillId="2" borderId="18" xfId="19" applyFont="1" applyFill="1" applyBorder="1" applyAlignment="1">
      <alignment horizontal="left" vertical="top" wrapText="1"/>
      <protection/>
    </xf>
    <xf numFmtId="0" fontId="9" fillId="0" borderId="0" xfId="19" applyFont="1" applyFill="1" applyBorder="1" applyAlignment="1">
      <alignment horizontal="left" vertical="top" wrapText="1"/>
      <protection/>
    </xf>
    <xf numFmtId="49" fontId="7" fillId="2" borderId="13" xfId="0" applyNumberFormat="1" applyFont="1" applyFill="1" applyBorder="1" applyAlignment="1">
      <alignment horizontal="left" vertical="center" wrapText="1"/>
    </xf>
    <xf numFmtId="4" fontId="9" fillId="0" borderId="13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 wrapText="1"/>
    </xf>
    <xf numFmtId="0" fontId="9" fillId="0" borderId="19" xfId="20" applyFont="1" applyBorder="1" applyAlignment="1">
      <alignment vertical="top" wrapText="1"/>
      <protection/>
    </xf>
    <xf numFmtId="49" fontId="9" fillId="0" borderId="20" xfId="20" applyNumberFormat="1" applyFont="1" applyBorder="1" applyAlignment="1">
      <alignment horizontal="center" vertical="top" wrapText="1"/>
      <protection/>
    </xf>
    <xf numFmtId="1" fontId="9" fillId="0" borderId="16" xfId="20" applyNumberFormat="1" applyFont="1" applyBorder="1" applyAlignment="1">
      <alignment horizontal="center" vertical="top" wrapText="1"/>
      <protection/>
    </xf>
    <xf numFmtId="2" fontId="9" fillId="0" borderId="20" xfId="20" applyNumberFormat="1" applyFont="1" applyBorder="1" applyAlignment="1">
      <alignment vertical="top" wrapText="1"/>
      <protection/>
    </xf>
    <xf numFmtId="2" fontId="14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2" fontId="9" fillId="2" borderId="13" xfId="0" applyNumberFormat="1" applyFont="1" applyFill="1" applyBorder="1" applyAlignment="1">
      <alignment horizontal="right" vertical="center" wrapText="1"/>
    </xf>
    <xf numFmtId="49" fontId="18" fillId="2" borderId="13" xfId="0" applyNumberFormat="1" applyFont="1" applyFill="1" applyBorder="1" applyAlignment="1">
      <alignment horizontal="left" vertical="center" wrapText="1"/>
    </xf>
    <xf numFmtId="4" fontId="9" fillId="2" borderId="21" xfId="0" applyNumberFormat="1" applyFont="1" applyFill="1" applyBorder="1" applyAlignment="1">
      <alignment horizontal="right" vertical="center" wrapText="1"/>
    </xf>
    <xf numFmtId="49" fontId="7" fillId="2" borderId="12" xfId="0" applyNumberFormat="1" applyFont="1" applyFill="1" applyBorder="1" applyAlignment="1">
      <alignment horizontal="left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right" vertical="center" wrapText="1"/>
    </xf>
    <xf numFmtId="11" fontId="13" fillId="2" borderId="13" xfId="0" applyNumberFormat="1" applyFont="1" applyFill="1" applyBorder="1" applyAlignment="1">
      <alignment horizontal="left" vertical="center" wrapText="1"/>
    </xf>
    <xf numFmtId="49" fontId="13" fillId="2" borderId="13" xfId="0" applyNumberFormat="1" applyFont="1" applyFill="1" applyBorder="1" applyAlignment="1">
      <alignment horizontal="left" vertical="center" wrapText="1"/>
    </xf>
    <xf numFmtId="4" fontId="9" fillId="2" borderId="13" xfId="0" applyNumberFormat="1" applyFont="1" applyFill="1" applyBorder="1" applyAlignment="1">
      <alignment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left" vertical="center" wrapText="1"/>
    </xf>
    <xf numFmtId="49" fontId="7" fillId="3" borderId="23" xfId="0" applyNumberFormat="1" applyFont="1" applyFill="1" applyBorder="1" applyAlignment="1">
      <alignment horizontal="center" vertical="center" wrapText="1"/>
    </xf>
    <xf numFmtId="4" fontId="7" fillId="3" borderId="24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wrapText="1"/>
    </xf>
    <xf numFmtId="2" fontId="0" fillId="0" borderId="3" xfId="0" applyNumberFormat="1" applyBorder="1" applyAlignment="1">
      <alignment/>
    </xf>
    <xf numFmtId="2" fontId="1" fillId="0" borderId="1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11" fontId="9" fillId="0" borderId="13" xfId="15" applyNumberFormat="1" applyFont="1" applyBorder="1" applyAlignment="1">
      <alignment horizontal="left" vertical="center" wrapText="1"/>
      <protection/>
    </xf>
    <xf numFmtId="4" fontId="9" fillId="4" borderId="13" xfId="0" applyNumberFormat="1" applyFont="1" applyFill="1" applyBorder="1" applyAlignment="1">
      <alignment horizontal="right" vertical="center" wrapText="1"/>
    </xf>
    <xf numFmtId="0" fontId="10" fillId="4" borderId="0" xfId="0" applyFont="1" applyFill="1" applyAlignment="1">
      <alignment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9" fillId="0" borderId="25" xfId="19" applyFont="1" applyFill="1" applyBorder="1" applyAlignment="1">
      <alignment horizontal="left" vertical="top" wrapText="1"/>
      <protection/>
    </xf>
    <xf numFmtId="0" fontId="9" fillId="0" borderId="26" xfId="19" applyFont="1" applyFill="1" applyBorder="1" applyAlignment="1">
      <alignment horizontal="left" vertical="top" wrapText="1"/>
      <protection/>
    </xf>
    <xf numFmtId="49" fontId="9" fillId="0" borderId="13" xfId="15" applyNumberFormat="1" applyFont="1" applyBorder="1" applyAlignment="1">
      <alignment horizontal="left" vertical="center" wrapText="1"/>
      <protection/>
    </xf>
    <xf numFmtId="49" fontId="9" fillId="0" borderId="27" xfId="0" applyNumberFormat="1" applyFont="1" applyBorder="1" applyAlignment="1">
      <alignment horizontal="center" vertical="center" wrapText="1"/>
    </xf>
    <xf numFmtId="11" fontId="9" fillId="0" borderId="21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/>
    </xf>
    <xf numFmtId="2" fontId="14" fillId="0" borderId="3" xfId="0" applyNumberFormat="1" applyFont="1" applyBorder="1" applyAlignment="1">
      <alignment vertical="top" wrapText="1"/>
    </xf>
    <xf numFmtId="49" fontId="7" fillId="4" borderId="13" xfId="0" applyNumberFormat="1" applyFont="1" applyFill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right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Border="1" applyAlignment="1">
      <alignment vertical="center" wrapText="1"/>
    </xf>
    <xf numFmtId="4" fontId="9" fillId="0" borderId="21" xfId="0" applyNumberFormat="1" applyFont="1" applyBorder="1" applyAlignment="1">
      <alignment vertical="center" wrapText="1"/>
    </xf>
    <xf numFmtId="2" fontId="9" fillId="0" borderId="21" xfId="20" applyNumberFormat="1" applyFont="1" applyBorder="1" applyAlignment="1">
      <alignment vertical="top" wrapText="1"/>
      <protection/>
    </xf>
    <xf numFmtId="0" fontId="9" fillId="0" borderId="14" xfId="19" applyFont="1" applyFill="1" applyBorder="1" applyAlignment="1">
      <alignment horizontal="left" vertical="top" wrapText="1"/>
      <protection/>
    </xf>
    <xf numFmtId="0" fontId="9" fillId="0" borderId="17" xfId="19" applyNumberFormat="1" applyFont="1" applyBorder="1" applyAlignment="1">
      <alignment wrapText="1"/>
      <protection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Border="1" applyAlignment="1">
      <alignment horizontal="center"/>
    </xf>
    <xf numFmtId="0" fontId="1" fillId="0" borderId="2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4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</cellXfs>
  <cellStyles count="10">
    <cellStyle name="Normal" xfId="0"/>
    <cellStyle name="Hyperlink" xfId="16"/>
    <cellStyle name="Currency" xfId="17"/>
    <cellStyle name="Currency [0]" xfId="18"/>
    <cellStyle name="Обычный_ПРИЛ.№4" xfId="19"/>
    <cellStyle name="Обычный_Приложение №7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3"/>
  <sheetViews>
    <sheetView tabSelected="1" zoomScaleSheetLayoutView="100" workbookViewId="0" topLeftCell="A7">
      <selection activeCell="C28" sqref="C28"/>
    </sheetView>
  </sheetViews>
  <sheetFormatPr defaultColWidth="9.140625" defaultRowHeight="12.75"/>
  <cols>
    <col min="1" max="1" width="29.140625" style="0" customWidth="1"/>
    <col min="2" max="2" width="42.7109375" style="0" customWidth="1"/>
    <col min="3" max="3" width="14.00390625" style="0" customWidth="1"/>
    <col min="4" max="4" width="12.57421875" style="0" customWidth="1"/>
    <col min="5" max="5" width="13.421875" style="0" customWidth="1"/>
  </cols>
  <sheetData>
    <row r="1" spans="1:5" ht="15">
      <c r="A1" s="1"/>
      <c r="B1" s="1"/>
      <c r="C1" s="1"/>
      <c r="D1" s="144" t="s">
        <v>39</v>
      </c>
      <c r="E1" s="144"/>
    </row>
    <row r="2" spans="1:5" ht="15">
      <c r="A2" s="1"/>
      <c r="B2" s="144" t="s">
        <v>0</v>
      </c>
      <c r="C2" s="155"/>
      <c r="D2" s="155"/>
      <c r="E2" s="155"/>
    </row>
    <row r="3" spans="1:5" ht="15">
      <c r="A3" s="1"/>
      <c r="B3" s="1"/>
      <c r="C3" s="154" t="s">
        <v>40</v>
      </c>
      <c r="D3" s="154"/>
      <c r="E3" s="154"/>
    </row>
    <row r="4" spans="1:5" ht="15">
      <c r="A4" s="1"/>
      <c r="B4" s="1"/>
      <c r="C4" s="1"/>
      <c r="D4" s="1"/>
      <c r="E4" s="1"/>
    </row>
    <row r="5" spans="1:5" ht="31.5" customHeight="1">
      <c r="A5" s="143" t="s">
        <v>101</v>
      </c>
      <c r="B5" s="143"/>
      <c r="C5" s="143"/>
      <c r="D5" s="143"/>
      <c r="E5" s="143"/>
    </row>
    <row r="6" spans="1:5" ht="13.5" thickBot="1">
      <c r="A6" s="4"/>
      <c r="B6" s="4"/>
      <c r="C6" s="4"/>
      <c r="D6" s="4"/>
      <c r="E6" s="4"/>
    </row>
    <row r="7" spans="1:5" ht="13.5" thickBot="1">
      <c r="A7" s="149" t="s">
        <v>102</v>
      </c>
      <c r="B7" s="149" t="s">
        <v>103</v>
      </c>
      <c r="C7" s="151" t="s">
        <v>104</v>
      </c>
      <c r="D7" s="152"/>
      <c r="E7" s="153"/>
    </row>
    <row r="8" spans="1:5" ht="57.75" customHeight="1" thickBot="1">
      <c r="A8" s="150"/>
      <c r="B8" s="150"/>
      <c r="C8" s="12" t="s">
        <v>60</v>
      </c>
      <c r="D8" s="13" t="s">
        <v>61</v>
      </c>
      <c r="E8" s="13" t="s">
        <v>105</v>
      </c>
    </row>
    <row r="9" spans="1:5" ht="38.25" customHeight="1" thickBot="1">
      <c r="A9" s="15" t="s">
        <v>329</v>
      </c>
      <c r="B9" s="14" t="s">
        <v>62</v>
      </c>
      <c r="C9" s="16">
        <f>C10+C23</f>
        <v>0</v>
      </c>
      <c r="D9" s="17">
        <f>D10+D23</f>
        <v>0</v>
      </c>
      <c r="E9" s="17">
        <f>E10+E23</f>
        <v>0</v>
      </c>
    </row>
    <row r="10" spans="1:5" ht="34.5" customHeight="1" hidden="1" thickBot="1">
      <c r="A10" s="15" t="s">
        <v>64</v>
      </c>
      <c r="B10" s="14" t="s">
        <v>63</v>
      </c>
      <c r="C10" s="16">
        <f>C17+C16</f>
        <v>0</v>
      </c>
      <c r="D10" s="17">
        <f>D17</f>
        <v>0</v>
      </c>
      <c r="E10" s="17">
        <f>E17</f>
        <v>0</v>
      </c>
    </row>
    <row r="11" spans="1:5" ht="54.75" customHeight="1" hidden="1" thickBot="1">
      <c r="A11" s="8" t="s">
        <v>66</v>
      </c>
      <c r="B11" s="18" t="s">
        <v>65</v>
      </c>
      <c r="C11" s="19">
        <v>0</v>
      </c>
      <c r="D11" s="20">
        <v>0</v>
      </c>
      <c r="E11" s="20">
        <v>0</v>
      </c>
    </row>
    <row r="12" spans="1:5" ht="71.25" customHeight="1" hidden="1" thickBot="1">
      <c r="A12" s="8" t="s">
        <v>68</v>
      </c>
      <c r="B12" s="18" t="s">
        <v>67</v>
      </c>
      <c r="C12" s="19">
        <v>0</v>
      </c>
      <c r="D12" s="20">
        <v>0</v>
      </c>
      <c r="E12" s="20">
        <v>0</v>
      </c>
    </row>
    <row r="13" spans="1:5" ht="51.75" customHeight="1" hidden="1" thickBot="1">
      <c r="A13" s="8" t="s">
        <v>70</v>
      </c>
      <c r="B13" s="18" t="s">
        <v>69</v>
      </c>
      <c r="C13" s="19">
        <v>0</v>
      </c>
      <c r="D13" s="20">
        <v>0</v>
      </c>
      <c r="E13" s="20">
        <v>0</v>
      </c>
    </row>
    <row r="14" spans="1:5" ht="65.25" customHeight="1" hidden="1" thickBot="1">
      <c r="A14" s="8" t="s">
        <v>72</v>
      </c>
      <c r="B14" s="18" t="s">
        <v>71</v>
      </c>
      <c r="C14" s="19">
        <v>0</v>
      </c>
      <c r="D14" s="20">
        <v>0</v>
      </c>
      <c r="E14" s="20">
        <v>0</v>
      </c>
    </row>
    <row r="15" spans="1:5" ht="51" customHeight="1" hidden="1" thickBot="1">
      <c r="A15" s="8" t="s">
        <v>74</v>
      </c>
      <c r="B15" s="18" t="s">
        <v>73</v>
      </c>
      <c r="C15" s="19">
        <v>0</v>
      </c>
      <c r="D15" s="20">
        <v>0</v>
      </c>
      <c r="E15" s="20">
        <v>0</v>
      </c>
    </row>
    <row r="16" spans="1:5" ht="103.5" customHeight="1" hidden="1" thickBot="1">
      <c r="A16" s="15" t="s">
        <v>76</v>
      </c>
      <c r="B16" s="14" t="s">
        <v>75</v>
      </c>
      <c r="C16" s="16">
        <f aca="true" t="shared" si="0" ref="C16:E17">C18</f>
        <v>0</v>
      </c>
      <c r="D16" s="17">
        <f t="shared" si="0"/>
        <v>0</v>
      </c>
      <c r="E16" s="17">
        <f t="shared" si="0"/>
        <v>0</v>
      </c>
    </row>
    <row r="17" spans="1:5" ht="114.75" customHeight="1" hidden="1" thickBot="1">
      <c r="A17" s="15" t="s">
        <v>78</v>
      </c>
      <c r="B17" s="14" t="s">
        <v>77</v>
      </c>
      <c r="C17" s="16">
        <f t="shared" si="0"/>
        <v>0</v>
      </c>
      <c r="D17" s="17">
        <f t="shared" si="0"/>
        <v>0</v>
      </c>
      <c r="E17" s="17">
        <f t="shared" si="0"/>
        <v>0</v>
      </c>
    </row>
    <row r="18" spans="1:5" ht="111.75" customHeight="1" hidden="1" thickBot="1">
      <c r="A18" s="8" t="s">
        <v>80</v>
      </c>
      <c r="B18" s="18" t="s">
        <v>79</v>
      </c>
      <c r="C18" s="19">
        <v>0</v>
      </c>
      <c r="D18" s="20">
        <v>0</v>
      </c>
      <c r="E18" s="20">
        <v>0</v>
      </c>
    </row>
    <row r="19" spans="1:5" ht="117" customHeight="1" hidden="1" thickBot="1">
      <c r="A19" s="8" t="s">
        <v>82</v>
      </c>
      <c r="B19" s="18" t="s">
        <v>81</v>
      </c>
      <c r="C19" s="19">
        <v>0</v>
      </c>
      <c r="D19" s="20">
        <v>0</v>
      </c>
      <c r="E19" s="20">
        <v>0</v>
      </c>
    </row>
    <row r="20" spans="1:5" ht="59.25" customHeight="1" hidden="1" thickBot="1">
      <c r="A20" s="8" t="s">
        <v>84</v>
      </c>
      <c r="B20" s="18" t="s">
        <v>83</v>
      </c>
      <c r="C20" s="19">
        <v>0</v>
      </c>
      <c r="D20" s="20">
        <v>0</v>
      </c>
      <c r="E20" s="20">
        <v>0</v>
      </c>
    </row>
    <row r="21" spans="1:5" ht="105" customHeight="1" hidden="1" thickBot="1">
      <c r="A21" s="8" t="s">
        <v>86</v>
      </c>
      <c r="B21" s="18" t="s">
        <v>85</v>
      </c>
      <c r="C21" s="19">
        <v>0</v>
      </c>
      <c r="D21" s="20">
        <v>0</v>
      </c>
      <c r="E21" s="20">
        <v>0</v>
      </c>
    </row>
    <row r="22" spans="1:5" ht="87" customHeight="1" hidden="1" thickBot="1">
      <c r="A22" s="8" t="s">
        <v>88</v>
      </c>
      <c r="B22" s="18" t="s">
        <v>87</v>
      </c>
      <c r="C22" s="19">
        <v>0</v>
      </c>
      <c r="D22" s="20">
        <v>0</v>
      </c>
      <c r="E22" s="20">
        <v>0</v>
      </c>
    </row>
    <row r="23" spans="1:5" ht="25.5" customHeight="1" thickBot="1">
      <c r="A23" s="15" t="s">
        <v>330</v>
      </c>
      <c r="B23" s="14" t="s">
        <v>89</v>
      </c>
      <c r="C23" s="16">
        <f>C24+C25</f>
        <v>0</v>
      </c>
      <c r="D23" s="17">
        <f>D24+D25</f>
        <v>0</v>
      </c>
      <c r="E23" s="17">
        <f>E24+E25</f>
        <v>0</v>
      </c>
    </row>
    <row r="24" spans="1:6" ht="35.25" customHeight="1" thickBot="1">
      <c r="A24" s="9" t="s">
        <v>331</v>
      </c>
      <c r="B24" s="11" t="s">
        <v>90</v>
      </c>
      <c r="C24" s="19">
        <v>-195015.8</v>
      </c>
      <c r="D24" s="19">
        <v>-194957.5</v>
      </c>
      <c r="E24" s="20">
        <v>-195748.8</v>
      </c>
      <c r="F24" s="21"/>
    </row>
    <row r="25" spans="1:5" ht="33.75" customHeight="1" thickBot="1">
      <c r="A25" s="8" t="s">
        <v>332</v>
      </c>
      <c r="B25" s="18" t="s">
        <v>91</v>
      </c>
      <c r="C25" s="22">
        <v>195015.8</v>
      </c>
      <c r="D25" s="126">
        <v>194957.5</v>
      </c>
      <c r="E25" s="114">
        <v>195748.8</v>
      </c>
    </row>
    <row r="26" spans="1:5" ht="39" customHeight="1" thickBot="1">
      <c r="A26" s="15" t="s">
        <v>333</v>
      </c>
      <c r="B26" s="14" t="s">
        <v>92</v>
      </c>
      <c r="C26" s="16">
        <f>C24</f>
        <v>-195015.8</v>
      </c>
      <c r="D26" s="17">
        <f>D24</f>
        <v>-194957.5</v>
      </c>
      <c r="E26" s="17">
        <f>E24</f>
        <v>-195748.8</v>
      </c>
    </row>
    <row r="27" spans="1:5" ht="35.25" customHeight="1" thickBot="1">
      <c r="A27" s="15" t="s">
        <v>334</v>
      </c>
      <c r="B27" s="14" t="s">
        <v>94</v>
      </c>
      <c r="C27" s="16">
        <f>C24</f>
        <v>-195015.8</v>
      </c>
      <c r="D27" s="17">
        <f>D24</f>
        <v>-194957.5</v>
      </c>
      <c r="E27" s="17">
        <f>E24</f>
        <v>-195748.8</v>
      </c>
    </row>
    <row r="28" spans="1:5" ht="52.5" customHeight="1" thickBot="1">
      <c r="A28" s="15" t="s">
        <v>335</v>
      </c>
      <c r="B28" s="14" t="s">
        <v>95</v>
      </c>
      <c r="C28" s="16">
        <f aca="true" t="shared" si="1" ref="C28:E29">C24</f>
        <v>-195015.8</v>
      </c>
      <c r="D28" s="17">
        <f t="shared" si="1"/>
        <v>-194957.5</v>
      </c>
      <c r="E28" s="17">
        <f t="shared" si="1"/>
        <v>-195748.8</v>
      </c>
    </row>
    <row r="29" spans="1:5" ht="36.75" customHeight="1" thickBot="1">
      <c r="A29" s="15" t="s">
        <v>336</v>
      </c>
      <c r="B29" s="14" t="s">
        <v>96</v>
      </c>
      <c r="C29" s="16">
        <f t="shared" si="1"/>
        <v>195015.8</v>
      </c>
      <c r="D29" s="17">
        <f t="shared" si="1"/>
        <v>194957.5</v>
      </c>
      <c r="E29" s="17">
        <f t="shared" si="1"/>
        <v>195748.8</v>
      </c>
    </row>
    <row r="30" spans="1:5" ht="52.5" customHeight="1" thickBot="1">
      <c r="A30" s="15" t="s">
        <v>337</v>
      </c>
      <c r="B30" s="14" t="s">
        <v>97</v>
      </c>
      <c r="C30" s="23">
        <f>C25</f>
        <v>195015.8</v>
      </c>
      <c r="D30" s="24">
        <f>D25</f>
        <v>194957.5</v>
      </c>
      <c r="E30" s="24">
        <f>E25</f>
        <v>195748.8</v>
      </c>
    </row>
    <row r="31" spans="1:5" ht="65.25" customHeight="1" thickBot="1">
      <c r="A31" s="15" t="s">
        <v>338</v>
      </c>
      <c r="B31" s="14" t="s">
        <v>98</v>
      </c>
      <c r="C31" s="16">
        <f>C25</f>
        <v>195015.8</v>
      </c>
      <c r="D31" s="17">
        <f>D25</f>
        <v>194957.5</v>
      </c>
      <c r="E31" s="17">
        <f>E25</f>
        <v>195748.8</v>
      </c>
    </row>
    <row r="32" spans="1:5" ht="31.5" customHeight="1" thickBot="1">
      <c r="A32" s="8" t="s">
        <v>339</v>
      </c>
      <c r="B32" s="25" t="s">
        <v>99</v>
      </c>
      <c r="C32" s="26">
        <v>1293</v>
      </c>
      <c r="D32" s="27">
        <v>0</v>
      </c>
      <c r="E32" s="27">
        <v>0</v>
      </c>
    </row>
    <row r="33" spans="1:5" ht="33.75" customHeight="1" thickBot="1">
      <c r="A33" s="8" t="s">
        <v>340</v>
      </c>
      <c r="B33" s="25" t="s">
        <v>100</v>
      </c>
      <c r="C33" s="19">
        <v>1293</v>
      </c>
      <c r="D33" s="20">
        <v>0</v>
      </c>
      <c r="E33" s="20">
        <v>0</v>
      </c>
    </row>
  </sheetData>
  <mergeCells count="7">
    <mergeCell ref="A7:A8"/>
    <mergeCell ref="B7:B8"/>
    <mergeCell ref="C7:E7"/>
    <mergeCell ref="D1:E1"/>
    <mergeCell ref="C3:E3"/>
    <mergeCell ref="A5:E5"/>
    <mergeCell ref="B2:E2"/>
  </mergeCells>
  <printOptions/>
  <pageMargins left="0.75" right="0.49" top="1" bottom="1" header="0.5" footer="0.5"/>
  <pageSetup horizontalDpi="600" verticalDpi="600" orientation="portrait" paperSize="9" scale="8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H37"/>
  <sheetViews>
    <sheetView zoomScaleSheetLayoutView="100" workbookViewId="0" topLeftCell="A11">
      <selection activeCell="E33" sqref="E33"/>
    </sheetView>
  </sheetViews>
  <sheetFormatPr defaultColWidth="9.140625" defaultRowHeight="12.75"/>
  <cols>
    <col min="1" max="1" width="9.7109375" style="0" customWidth="1"/>
    <col min="2" max="2" width="29.57421875" style="0" customWidth="1"/>
    <col min="3" max="3" width="34.28125" style="0" customWidth="1"/>
    <col min="4" max="4" width="12.57421875" style="0" customWidth="1"/>
    <col min="5" max="5" width="12.7109375" style="0" customWidth="1"/>
    <col min="6" max="6" width="12.00390625" style="0" customWidth="1"/>
  </cols>
  <sheetData>
    <row r="1" spans="1:6" ht="15">
      <c r="A1" s="1"/>
      <c r="B1" s="1"/>
      <c r="F1" s="2" t="s">
        <v>107</v>
      </c>
    </row>
    <row r="2" spans="2:6" ht="15">
      <c r="B2" s="10"/>
      <c r="C2" s="144" t="s">
        <v>0</v>
      </c>
      <c r="D2" s="144"/>
      <c r="E2" s="144"/>
      <c r="F2" s="144"/>
    </row>
    <row r="3" spans="1:6" ht="15">
      <c r="A3" s="1"/>
      <c r="C3" s="144" t="s">
        <v>38</v>
      </c>
      <c r="D3" s="144"/>
      <c r="E3" s="144"/>
      <c r="F3" s="144"/>
    </row>
    <row r="4" spans="1:5" ht="12.75">
      <c r="A4" s="4"/>
      <c r="B4" s="4"/>
      <c r="C4" s="4"/>
      <c r="D4" s="4"/>
      <c r="E4" s="4"/>
    </row>
    <row r="5" spans="1:6" ht="81" customHeight="1">
      <c r="A5" s="143" t="s">
        <v>108</v>
      </c>
      <c r="B5" s="143"/>
      <c r="C5" s="143"/>
      <c r="D5" s="143"/>
      <c r="E5" s="143"/>
      <c r="F5" s="143"/>
    </row>
    <row r="6" spans="1:6" ht="16.5" thickBot="1">
      <c r="A6" s="3"/>
      <c r="B6" s="4"/>
      <c r="C6" s="4"/>
      <c r="D6" s="4"/>
      <c r="E6" s="161" t="s">
        <v>233</v>
      </c>
      <c r="F6" s="162"/>
    </row>
    <row r="7" spans="1:6" ht="36.75" customHeight="1" thickBot="1">
      <c r="A7" s="145" t="s">
        <v>110</v>
      </c>
      <c r="B7" s="146"/>
      <c r="C7" s="147" t="s">
        <v>112</v>
      </c>
      <c r="D7" s="159" t="s">
        <v>234</v>
      </c>
      <c r="E7" s="159" t="s">
        <v>235</v>
      </c>
      <c r="F7" s="157" t="s">
        <v>236</v>
      </c>
    </row>
    <row r="8" spans="1:8" ht="83.25" customHeight="1" thickBot="1">
      <c r="A8" s="5" t="s">
        <v>109</v>
      </c>
      <c r="B8" s="6" t="s">
        <v>111</v>
      </c>
      <c r="C8" s="148"/>
      <c r="D8" s="160"/>
      <c r="E8" s="160"/>
      <c r="F8" s="158"/>
      <c r="H8" s="31"/>
    </row>
    <row r="9" spans="1:6" ht="16.5" thickBot="1">
      <c r="A9" s="7">
        <v>1</v>
      </c>
      <c r="B9" s="6">
        <v>2</v>
      </c>
      <c r="C9" s="6">
        <v>3</v>
      </c>
      <c r="D9" s="6">
        <v>4</v>
      </c>
      <c r="E9" s="6">
        <v>5</v>
      </c>
      <c r="F9" s="32">
        <v>6</v>
      </c>
    </row>
    <row r="10" spans="1:6" ht="21" customHeight="1" thickBot="1">
      <c r="A10" s="8" t="s">
        <v>1</v>
      </c>
      <c r="B10" s="145" t="s">
        <v>106</v>
      </c>
      <c r="C10" s="156"/>
      <c r="D10" s="156"/>
      <c r="E10" s="156"/>
      <c r="F10" s="146"/>
    </row>
    <row r="11" spans="1:6" ht="51" customHeight="1" thickBot="1">
      <c r="A11" s="15" t="s">
        <v>1</v>
      </c>
      <c r="B11" s="15" t="s">
        <v>16</v>
      </c>
      <c r="C11" s="14" t="s">
        <v>62</v>
      </c>
      <c r="D11" s="115">
        <f>SUM(D26:D27)</f>
        <v>0</v>
      </c>
      <c r="E11" s="115">
        <f>SUM(E26:E27)</f>
        <v>0</v>
      </c>
      <c r="F11" s="115">
        <f>SUM(F26:F27)</f>
        <v>0</v>
      </c>
    </row>
    <row r="12" spans="1:6" ht="51" customHeight="1" hidden="1" thickBot="1">
      <c r="A12" s="15" t="s">
        <v>1</v>
      </c>
      <c r="B12" s="15" t="s">
        <v>64</v>
      </c>
      <c r="C12" s="14" t="s">
        <v>63</v>
      </c>
      <c r="D12" s="115">
        <f aca="true" t="shared" si="0" ref="D12:F24">SUM(D13:D14)</f>
        <v>-45438681.4</v>
      </c>
      <c r="E12" s="115">
        <f aca="true" t="shared" si="1" ref="E12:E25">SUM(E13:E14)</f>
        <v>-45425097.5</v>
      </c>
      <c r="F12" s="115">
        <f t="shared" si="0"/>
        <v>-45609470.4</v>
      </c>
    </row>
    <row r="13" spans="1:6" ht="51" customHeight="1" hidden="1" thickBot="1">
      <c r="A13" s="15" t="s">
        <v>1</v>
      </c>
      <c r="B13" s="15" t="s">
        <v>66</v>
      </c>
      <c r="C13" s="14" t="s">
        <v>65</v>
      </c>
      <c r="D13" s="115">
        <f t="shared" si="0"/>
        <v>-28082275.2</v>
      </c>
      <c r="E13" s="115">
        <f t="shared" si="1"/>
        <v>-28073880</v>
      </c>
      <c r="F13" s="115">
        <f t="shared" si="0"/>
        <v>-28187827.2</v>
      </c>
    </row>
    <row r="14" spans="1:6" ht="51" customHeight="1" hidden="1" thickBot="1">
      <c r="A14" s="15" t="s">
        <v>1</v>
      </c>
      <c r="B14" s="15" t="s">
        <v>68</v>
      </c>
      <c r="C14" s="14" t="s">
        <v>67</v>
      </c>
      <c r="D14" s="115">
        <f t="shared" si="0"/>
        <v>-17356406.2</v>
      </c>
      <c r="E14" s="115">
        <f t="shared" si="1"/>
        <v>-17351217.5</v>
      </c>
      <c r="F14" s="115">
        <f t="shared" si="0"/>
        <v>-17421643.2</v>
      </c>
    </row>
    <row r="15" spans="1:6" ht="35.25" customHeight="1" hidden="1" thickBot="1">
      <c r="A15" s="15" t="s">
        <v>1</v>
      </c>
      <c r="B15" s="15" t="s">
        <v>70</v>
      </c>
      <c r="C15" s="14" t="s">
        <v>69</v>
      </c>
      <c r="D15" s="115">
        <f t="shared" si="0"/>
        <v>-10725869</v>
      </c>
      <c r="E15" s="115">
        <f t="shared" si="1"/>
        <v>-10722662.5</v>
      </c>
      <c r="F15" s="115">
        <f t="shared" si="0"/>
        <v>-10766184</v>
      </c>
    </row>
    <row r="16" spans="1:6" ht="34.5" customHeight="1" hidden="1" thickBot="1">
      <c r="A16" s="15" t="s">
        <v>1</v>
      </c>
      <c r="B16" s="15" t="s">
        <v>72</v>
      </c>
      <c r="C16" s="14" t="s">
        <v>71</v>
      </c>
      <c r="D16" s="115">
        <f t="shared" si="0"/>
        <v>-6630537.199999999</v>
      </c>
      <c r="E16" s="115">
        <f t="shared" si="1"/>
        <v>-6628555</v>
      </c>
      <c r="F16" s="115">
        <f t="shared" si="0"/>
        <v>-6655459.199999999</v>
      </c>
    </row>
    <row r="17" spans="1:6" ht="37.5" customHeight="1" hidden="1" thickBot="1">
      <c r="A17" s="15" t="s">
        <v>1</v>
      </c>
      <c r="B17" s="15" t="s">
        <v>74</v>
      </c>
      <c r="C17" s="14" t="s">
        <v>73</v>
      </c>
      <c r="D17" s="115">
        <f t="shared" si="0"/>
        <v>-4095331.8</v>
      </c>
      <c r="E17" s="115">
        <f t="shared" si="1"/>
        <v>-4094107.5</v>
      </c>
      <c r="F17" s="115">
        <f t="shared" si="0"/>
        <v>-4110724.8</v>
      </c>
    </row>
    <row r="18" spans="1:6" ht="51.75" customHeight="1" hidden="1" thickBot="1">
      <c r="A18" s="15" t="s">
        <v>1</v>
      </c>
      <c r="B18" s="15" t="s">
        <v>76</v>
      </c>
      <c r="C18" s="14" t="s">
        <v>75</v>
      </c>
      <c r="D18" s="115">
        <f t="shared" si="0"/>
        <v>-2535205.4</v>
      </c>
      <c r="E18" s="115">
        <f t="shared" si="1"/>
        <v>-2534447.5</v>
      </c>
      <c r="F18" s="115">
        <f t="shared" si="0"/>
        <v>-2544734.4</v>
      </c>
    </row>
    <row r="19" spans="1:6" ht="95.25" hidden="1" thickBot="1">
      <c r="A19" s="15" t="s">
        <v>1</v>
      </c>
      <c r="B19" s="15" t="s">
        <v>78</v>
      </c>
      <c r="C19" s="14" t="s">
        <v>77</v>
      </c>
      <c r="D19" s="115">
        <f t="shared" si="0"/>
        <v>-1560126.4</v>
      </c>
      <c r="E19" s="115">
        <f t="shared" si="1"/>
        <v>-1559660</v>
      </c>
      <c r="F19" s="115">
        <f t="shared" si="0"/>
        <v>-1565990.4</v>
      </c>
    </row>
    <row r="20" spans="1:6" ht="95.25" hidden="1" thickBot="1">
      <c r="A20" s="15" t="s">
        <v>1</v>
      </c>
      <c r="B20" s="15" t="s">
        <v>80</v>
      </c>
      <c r="C20" s="14" t="s">
        <v>79</v>
      </c>
      <c r="D20" s="115">
        <f t="shared" si="0"/>
        <v>-975078.9999999999</v>
      </c>
      <c r="E20" s="115">
        <f t="shared" si="1"/>
        <v>-974787.5</v>
      </c>
      <c r="F20" s="115">
        <f t="shared" si="0"/>
        <v>-978743.9999999999</v>
      </c>
    </row>
    <row r="21" spans="1:6" ht="95.25" hidden="1" thickBot="1">
      <c r="A21" s="15" t="s">
        <v>1</v>
      </c>
      <c r="B21" s="15" t="s">
        <v>82</v>
      </c>
      <c r="C21" s="14" t="s">
        <v>81</v>
      </c>
      <c r="D21" s="115">
        <f t="shared" si="0"/>
        <v>-585047.3999999999</v>
      </c>
      <c r="E21" s="115">
        <f t="shared" si="1"/>
        <v>-584872.5</v>
      </c>
      <c r="F21" s="115">
        <f t="shared" si="0"/>
        <v>-587246.3999999999</v>
      </c>
    </row>
    <row r="22" spans="1:6" ht="48" hidden="1" thickBot="1">
      <c r="A22" s="15" t="s">
        <v>1</v>
      </c>
      <c r="B22" s="15" t="s">
        <v>84</v>
      </c>
      <c r="C22" s="14" t="s">
        <v>83</v>
      </c>
      <c r="D22" s="115">
        <f t="shared" si="0"/>
        <v>-390031.6</v>
      </c>
      <c r="E22" s="115">
        <f t="shared" si="1"/>
        <v>-389915</v>
      </c>
      <c r="F22" s="115">
        <f t="shared" si="0"/>
        <v>-391497.6</v>
      </c>
    </row>
    <row r="23" spans="1:6" ht="63.75" hidden="1" thickBot="1">
      <c r="A23" s="15" t="s">
        <v>1</v>
      </c>
      <c r="B23" s="15" t="s">
        <v>86</v>
      </c>
      <c r="C23" s="14" t="s">
        <v>85</v>
      </c>
      <c r="D23" s="115">
        <f t="shared" si="0"/>
        <v>-195015.8</v>
      </c>
      <c r="E23" s="115">
        <f t="shared" si="1"/>
        <v>-194957.5</v>
      </c>
      <c r="F23" s="115">
        <f t="shared" si="0"/>
        <v>-195748.8</v>
      </c>
    </row>
    <row r="24" spans="1:6" ht="79.5" hidden="1" thickBot="1">
      <c r="A24" s="15" t="s">
        <v>1</v>
      </c>
      <c r="B24" s="15" t="s">
        <v>88</v>
      </c>
      <c r="C24" s="14" t="s">
        <v>87</v>
      </c>
      <c r="D24" s="115">
        <f t="shared" si="0"/>
        <v>-195015.8</v>
      </c>
      <c r="E24" s="115">
        <f t="shared" si="1"/>
        <v>-194957.5</v>
      </c>
      <c r="F24" s="115">
        <f t="shared" si="0"/>
        <v>-195748.8</v>
      </c>
    </row>
    <row r="25" spans="1:6" ht="16.5" thickBot="1">
      <c r="A25" s="15" t="s">
        <v>1</v>
      </c>
      <c r="B25" s="15" t="s">
        <v>17</v>
      </c>
      <c r="C25" s="14" t="s">
        <v>89</v>
      </c>
      <c r="D25" s="115">
        <f>SUM(D26:D27)</f>
        <v>0</v>
      </c>
      <c r="E25" s="115">
        <f t="shared" si="1"/>
        <v>0</v>
      </c>
      <c r="F25" s="115">
        <f>SUM(F26:F27)</f>
        <v>0</v>
      </c>
    </row>
    <row r="26" spans="1:6" ht="32.25" thickBot="1">
      <c r="A26" s="8" t="s">
        <v>1</v>
      </c>
      <c r="B26" s="9" t="s">
        <v>18</v>
      </c>
      <c r="C26" s="11" t="s">
        <v>90</v>
      </c>
      <c r="D26" s="113">
        <v>-195015.8</v>
      </c>
      <c r="E26" s="113">
        <v>-194957.5</v>
      </c>
      <c r="F26" s="113">
        <v>-195748.8</v>
      </c>
    </row>
    <row r="27" spans="1:6" ht="32.25" thickBot="1">
      <c r="A27" s="8" t="s">
        <v>1</v>
      </c>
      <c r="B27" s="8" t="s">
        <v>19</v>
      </c>
      <c r="C27" s="18" t="s">
        <v>91</v>
      </c>
      <c r="D27" s="113">
        <v>195015.8</v>
      </c>
      <c r="E27" s="113">
        <v>194957.5</v>
      </c>
      <c r="F27" s="113">
        <v>195748.8</v>
      </c>
    </row>
    <row r="28" spans="1:6" ht="32.25" thickBot="1">
      <c r="A28" s="15" t="s">
        <v>1</v>
      </c>
      <c r="B28" s="15" t="s">
        <v>20</v>
      </c>
      <c r="C28" s="14" t="s">
        <v>92</v>
      </c>
      <c r="D28" s="115">
        <f>SUM(D26)</f>
        <v>-195015.8</v>
      </c>
      <c r="E28" s="115">
        <f>SUM(E26)</f>
        <v>-194957.5</v>
      </c>
      <c r="F28" s="115">
        <f>SUM(F26)</f>
        <v>-195748.8</v>
      </c>
    </row>
    <row r="29" spans="1:6" ht="32.25" thickBot="1">
      <c r="A29" s="15" t="s">
        <v>1</v>
      </c>
      <c r="B29" s="15" t="s">
        <v>21</v>
      </c>
      <c r="C29" s="14" t="s">
        <v>94</v>
      </c>
      <c r="D29" s="115">
        <f>SUM(D26)</f>
        <v>-195015.8</v>
      </c>
      <c r="E29" s="115">
        <f>SUM(E26)</f>
        <v>-194957.5</v>
      </c>
      <c r="F29" s="115">
        <f>SUM(F26)</f>
        <v>-195748.8</v>
      </c>
    </row>
    <row r="30" spans="1:6" ht="48" thickBot="1">
      <c r="A30" s="15" t="s">
        <v>1</v>
      </c>
      <c r="B30" s="15" t="s">
        <v>22</v>
      </c>
      <c r="C30" s="14" t="s">
        <v>95</v>
      </c>
      <c r="D30" s="115">
        <f>SUM(D28)</f>
        <v>-195015.8</v>
      </c>
      <c r="E30" s="115">
        <f>SUM(E28)</f>
        <v>-194957.5</v>
      </c>
      <c r="F30" s="115">
        <f>SUM(F28)</f>
        <v>-195748.8</v>
      </c>
    </row>
    <row r="31" spans="1:6" ht="32.25" thickBot="1">
      <c r="A31" s="15" t="s">
        <v>1</v>
      </c>
      <c r="B31" s="15" t="s">
        <v>23</v>
      </c>
      <c r="C31" s="14" t="s">
        <v>96</v>
      </c>
      <c r="D31" s="115">
        <f>SUM(D27)</f>
        <v>195015.8</v>
      </c>
      <c r="E31" s="115">
        <f>SUM(E27)</f>
        <v>194957.5</v>
      </c>
      <c r="F31" s="115">
        <f>SUM(F27)</f>
        <v>195748.8</v>
      </c>
    </row>
    <row r="32" spans="1:6" ht="32.25" thickBot="1">
      <c r="A32" s="15" t="s">
        <v>1</v>
      </c>
      <c r="B32" s="15" t="s">
        <v>24</v>
      </c>
      <c r="C32" s="14" t="s">
        <v>97</v>
      </c>
      <c r="D32" s="115">
        <f>SUM(D27)</f>
        <v>195015.8</v>
      </c>
      <c r="E32" s="115">
        <f>SUM(E27)</f>
        <v>194957.5</v>
      </c>
      <c r="F32" s="115">
        <f>SUM(F27)</f>
        <v>195748.8</v>
      </c>
    </row>
    <row r="33" spans="1:6" ht="48" thickBot="1">
      <c r="A33" s="15" t="s">
        <v>1</v>
      </c>
      <c r="B33" s="15" t="s">
        <v>25</v>
      </c>
      <c r="C33" s="14" t="s">
        <v>98</v>
      </c>
      <c r="D33" s="115">
        <f>SUM(D27)</f>
        <v>195015.8</v>
      </c>
      <c r="E33" s="115">
        <f>SUM(E27)</f>
        <v>194957.5</v>
      </c>
      <c r="F33" s="115">
        <f>SUM(F27)</f>
        <v>195748.8</v>
      </c>
    </row>
    <row r="34" spans="1:6" ht="16.5" thickBot="1">
      <c r="A34" s="8" t="s">
        <v>1</v>
      </c>
      <c r="B34" s="8" t="s">
        <v>26</v>
      </c>
      <c r="C34" s="11" t="s">
        <v>99</v>
      </c>
      <c r="D34" s="113">
        <v>1293</v>
      </c>
      <c r="E34" s="113">
        <v>0</v>
      </c>
      <c r="F34" s="113">
        <v>0</v>
      </c>
    </row>
    <row r="35" spans="1:6" ht="16.5" thickBot="1">
      <c r="A35" s="8" t="s">
        <v>1</v>
      </c>
      <c r="B35" s="8" t="s">
        <v>27</v>
      </c>
      <c r="C35" s="11" t="s">
        <v>100</v>
      </c>
      <c r="D35" s="113">
        <v>1293</v>
      </c>
      <c r="E35" s="127">
        <v>0</v>
      </c>
      <c r="F35" s="113">
        <v>0</v>
      </c>
    </row>
    <row r="36" spans="1:2" ht="15.75">
      <c r="A36" s="28"/>
      <c r="B36" s="29"/>
    </row>
    <row r="37" ht="12.75">
      <c r="A37" s="30"/>
    </row>
  </sheetData>
  <mergeCells count="10">
    <mergeCell ref="B10:F10"/>
    <mergeCell ref="F7:F8"/>
    <mergeCell ref="A5:F5"/>
    <mergeCell ref="C2:F2"/>
    <mergeCell ref="C3:F3"/>
    <mergeCell ref="A7:B7"/>
    <mergeCell ref="C7:C8"/>
    <mergeCell ref="D7:D8"/>
    <mergeCell ref="E7:E8"/>
    <mergeCell ref="E6:F6"/>
  </mergeCells>
  <printOptions/>
  <pageMargins left="0.75" right="0.53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H311"/>
  <sheetViews>
    <sheetView workbookViewId="0" topLeftCell="A101">
      <selection activeCell="D116" sqref="D116"/>
    </sheetView>
  </sheetViews>
  <sheetFormatPr defaultColWidth="9.140625" defaultRowHeight="12.75"/>
  <cols>
    <col min="1" max="1" width="69.28125" style="0" customWidth="1"/>
    <col min="2" max="3" width="14.00390625" style="0" customWidth="1"/>
    <col min="4" max="4" width="15.28125" style="0" customWidth="1"/>
    <col min="5" max="5" width="14.421875" style="0" customWidth="1"/>
    <col min="6" max="6" width="15.00390625" style="0" customWidth="1"/>
    <col min="7" max="7" width="17.57421875" style="36" customWidth="1"/>
  </cols>
  <sheetData>
    <row r="1" spans="1:7" ht="14.25">
      <c r="A1" s="33"/>
      <c r="B1" s="140" t="s">
        <v>356</v>
      </c>
      <c r="C1" s="140"/>
      <c r="D1" s="140"/>
      <c r="E1" s="140"/>
      <c r="F1" s="140"/>
      <c r="G1" s="140"/>
    </row>
    <row r="2" spans="1:7" ht="13.5">
      <c r="A2" s="34"/>
      <c r="B2" s="140" t="s">
        <v>357</v>
      </c>
      <c r="C2" s="140"/>
      <c r="D2" s="140"/>
      <c r="E2" s="140"/>
      <c r="F2" s="140"/>
      <c r="G2" s="140"/>
    </row>
    <row r="3" spans="1:7" ht="15">
      <c r="A3" s="35"/>
      <c r="B3" s="140" t="s">
        <v>358</v>
      </c>
      <c r="C3" s="140"/>
      <c r="D3" s="140"/>
      <c r="E3" s="140"/>
      <c r="F3" s="140"/>
      <c r="G3" s="140"/>
    </row>
    <row r="4" spans="1:6" ht="15">
      <c r="A4" s="35"/>
      <c r="B4" s="35"/>
      <c r="C4" s="35"/>
      <c r="D4" s="35"/>
      <c r="E4" s="35"/>
      <c r="F4" s="35"/>
    </row>
    <row r="5" spans="1:7" ht="12.75">
      <c r="A5" s="141" t="s">
        <v>359</v>
      </c>
      <c r="B5" s="141"/>
      <c r="C5" s="141"/>
      <c r="D5" s="141"/>
      <c r="E5" s="141"/>
      <c r="F5" s="141"/>
      <c r="G5" s="141"/>
    </row>
    <row r="6" spans="1:7" ht="12.75">
      <c r="A6" s="141"/>
      <c r="B6" s="141"/>
      <c r="C6" s="141"/>
      <c r="D6" s="141"/>
      <c r="E6" s="141"/>
      <c r="F6" s="141"/>
      <c r="G6" s="141"/>
    </row>
    <row r="7" spans="1:7" ht="15.75" thickBot="1">
      <c r="A7" s="35"/>
      <c r="B7" s="35"/>
      <c r="C7" s="35"/>
      <c r="D7" s="35"/>
      <c r="E7" s="35"/>
      <c r="F7" s="142" t="s">
        <v>113</v>
      </c>
      <c r="G7" s="142"/>
    </row>
    <row r="8" spans="1:7" ht="13.5" customHeight="1" thickBot="1">
      <c r="A8" s="136" t="s">
        <v>361</v>
      </c>
      <c r="B8" s="136" t="s">
        <v>360</v>
      </c>
      <c r="C8" s="136" t="s">
        <v>114</v>
      </c>
      <c r="D8" s="136" t="s">
        <v>115</v>
      </c>
      <c r="E8" s="136" t="s">
        <v>116</v>
      </c>
      <c r="F8" s="138" t="s">
        <v>362</v>
      </c>
      <c r="G8" s="139"/>
    </row>
    <row r="9" spans="1:7" ht="43.5" thickBot="1">
      <c r="A9" s="137"/>
      <c r="B9" s="137"/>
      <c r="C9" s="137"/>
      <c r="D9" s="137"/>
      <c r="E9" s="137"/>
      <c r="F9" s="37" t="s">
        <v>117</v>
      </c>
      <c r="G9" s="38" t="s">
        <v>118</v>
      </c>
    </row>
    <row r="10" spans="1:7" ht="15.75">
      <c r="A10" s="39" t="s">
        <v>119</v>
      </c>
      <c r="B10" s="40"/>
      <c r="C10" s="40"/>
      <c r="D10" s="40"/>
      <c r="E10" s="40"/>
      <c r="F10" s="41"/>
      <c r="G10" s="42"/>
    </row>
    <row r="11" spans="1:7" ht="15.75">
      <c r="A11" s="43" t="s">
        <v>5</v>
      </c>
      <c r="B11" s="44" t="s">
        <v>4</v>
      </c>
      <c r="C11" s="44" t="s">
        <v>120</v>
      </c>
      <c r="D11" s="44" t="s">
        <v>121</v>
      </c>
      <c r="E11" s="44" t="s">
        <v>122</v>
      </c>
      <c r="F11" s="45">
        <f>F12+F46+F51+F66+F80+F96+F85+F112</f>
        <v>0</v>
      </c>
      <c r="G11" s="45">
        <f>G12+G46+G51+G66+G80+G96+G85+G112</f>
        <v>37883.2</v>
      </c>
    </row>
    <row r="12" spans="1:7" ht="15.75">
      <c r="A12" s="46" t="s">
        <v>123</v>
      </c>
      <c r="B12" s="47" t="s">
        <v>4</v>
      </c>
      <c r="C12" s="47" t="s">
        <v>124</v>
      </c>
      <c r="D12" s="47" t="s">
        <v>121</v>
      </c>
      <c r="E12" s="47" t="s">
        <v>122</v>
      </c>
      <c r="F12" s="48">
        <f>F13+F31</f>
        <v>0</v>
      </c>
      <c r="G12" s="48">
        <f>G13+G31</f>
        <v>22321</v>
      </c>
    </row>
    <row r="13" spans="1:7" ht="63">
      <c r="A13" s="46" t="s">
        <v>125</v>
      </c>
      <c r="B13" s="47" t="s">
        <v>4</v>
      </c>
      <c r="C13" s="47" t="s">
        <v>126</v>
      </c>
      <c r="D13" s="47" t="s">
        <v>121</v>
      </c>
      <c r="E13" s="47" t="s">
        <v>122</v>
      </c>
      <c r="F13" s="48">
        <f>F14+F24+F25</f>
        <v>0</v>
      </c>
      <c r="G13" s="48">
        <f>G14+G24</f>
        <v>20592</v>
      </c>
    </row>
    <row r="14" spans="1:7" ht="47.25">
      <c r="A14" s="46" t="s">
        <v>127</v>
      </c>
      <c r="B14" s="47" t="s">
        <v>4</v>
      </c>
      <c r="C14" s="47" t="s">
        <v>126</v>
      </c>
      <c r="D14" s="47" t="s">
        <v>128</v>
      </c>
      <c r="E14" s="47" t="s">
        <v>122</v>
      </c>
      <c r="F14" s="48">
        <f>F15+F22</f>
        <v>0</v>
      </c>
      <c r="G14" s="48">
        <f>G15+G22</f>
        <v>20160.5</v>
      </c>
    </row>
    <row r="15" spans="1:7" ht="15.75">
      <c r="A15" s="46" t="s">
        <v>129</v>
      </c>
      <c r="B15" s="47" t="s">
        <v>4</v>
      </c>
      <c r="C15" s="47" t="s">
        <v>126</v>
      </c>
      <c r="D15" s="47" t="s">
        <v>130</v>
      </c>
      <c r="E15" s="47" t="s">
        <v>122</v>
      </c>
      <c r="F15" s="98">
        <f>SUM(F16:F21)</f>
        <v>0</v>
      </c>
      <c r="G15" s="98">
        <f>SUM(G16:G21)</f>
        <v>19220.9</v>
      </c>
    </row>
    <row r="16" spans="1:7" ht="15.75">
      <c r="A16" s="49" t="s">
        <v>131</v>
      </c>
      <c r="B16" s="50" t="s">
        <v>4</v>
      </c>
      <c r="C16" s="50" t="s">
        <v>126</v>
      </c>
      <c r="D16" s="50" t="s">
        <v>130</v>
      </c>
      <c r="E16" s="50" t="s">
        <v>132</v>
      </c>
      <c r="F16" s="53"/>
      <c r="G16" s="53">
        <v>12914</v>
      </c>
    </row>
    <row r="17" spans="1:7" ht="31.5">
      <c r="A17" s="49" t="s">
        <v>133</v>
      </c>
      <c r="B17" s="50" t="s">
        <v>4</v>
      </c>
      <c r="C17" s="50" t="s">
        <v>126</v>
      </c>
      <c r="D17" s="50" t="s">
        <v>130</v>
      </c>
      <c r="E17" s="50" t="s">
        <v>134</v>
      </c>
      <c r="F17" s="53"/>
      <c r="G17" s="53">
        <v>2.6</v>
      </c>
    </row>
    <row r="18" spans="1:7" ht="31.5">
      <c r="A18" s="49" t="s">
        <v>135</v>
      </c>
      <c r="B18" s="54" t="s">
        <v>4</v>
      </c>
      <c r="C18" s="54" t="s">
        <v>136</v>
      </c>
      <c r="D18" s="54" t="s">
        <v>130</v>
      </c>
      <c r="E18" s="50" t="s">
        <v>137</v>
      </c>
      <c r="F18" s="53"/>
      <c r="G18" s="53">
        <v>823.1</v>
      </c>
    </row>
    <row r="19" spans="1:8" ht="31.5">
      <c r="A19" s="49" t="s">
        <v>138</v>
      </c>
      <c r="B19" s="50" t="s">
        <v>4</v>
      </c>
      <c r="C19" s="50" t="s">
        <v>126</v>
      </c>
      <c r="D19" s="50" t="s">
        <v>130</v>
      </c>
      <c r="E19" s="50" t="s">
        <v>139</v>
      </c>
      <c r="F19" s="53"/>
      <c r="G19" s="53">
        <v>5416.2</v>
      </c>
      <c r="H19" s="30"/>
    </row>
    <row r="20" spans="1:8" ht="31.5">
      <c r="A20" s="49" t="s">
        <v>140</v>
      </c>
      <c r="B20" s="50" t="s">
        <v>4</v>
      </c>
      <c r="C20" s="50" t="s">
        <v>126</v>
      </c>
      <c r="D20" s="50" t="s">
        <v>130</v>
      </c>
      <c r="E20" s="50" t="s">
        <v>141</v>
      </c>
      <c r="F20" s="53"/>
      <c r="G20" s="53">
        <v>35</v>
      </c>
      <c r="H20" s="30"/>
    </row>
    <row r="21" spans="1:8" ht="15.75">
      <c r="A21" s="49" t="s">
        <v>142</v>
      </c>
      <c r="B21" s="50" t="s">
        <v>4</v>
      </c>
      <c r="C21" s="50" t="s">
        <v>126</v>
      </c>
      <c r="D21" s="50" t="s">
        <v>130</v>
      </c>
      <c r="E21" s="50" t="s">
        <v>143</v>
      </c>
      <c r="F21" s="53"/>
      <c r="G21" s="53">
        <v>30</v>
      </c>
      <c r="H21" s="30"/>
    </row>
    <row r="22" spans="1:8" ht="15.75">
      <c r="A22" s="46" t="s">
        <v>51</v>
      </c>
      <c r="B22" s="47" t="s">
        <v>4</v>
      </c>
      <c r="C22" s="47" t="s">
        <v>126</v>
      </c>
      <c r="D22" s="47" t="s">
        <v>144</v>
      </c>
      <c r="E22" s="47" t="s">
        <v>122</v>
      </c>
      <c r="F22" s="55"/>
      <c r="G22" s="55">
        <v>939.6</v>
      </c>
      <c r="H22" s="30"/>
    </row>
    <row r="23" spans="1:8" ht="15.75">
      <c r="A23" s="81" t="s">
        <v>131</v>
      </c>
      <c r="B23" s="77" t="s">
        <v>4</v>
      </c>
      <c r="C23" s="77" t="s">
        <v>126</v>
      </c>
      <c r="D23" s="77" t="s">
        <v>144</v>
      </c>
      <c r="E23" s="77" t="s">
        <v>132</v>
      </c>
      <c r="F23" s="78"/>
      <c r="G23" s="78">
        <v>939.6</v>
      </c>
      <c r="H23" s="30"/>
    </row>
    <row r="24" spans="1:8" ht="15.75">
      <c r="A24" s="46" t="s">
        <v>232</v>
      </c>
      <c r="B24" s="47" t="s">
        <v>4</v>
      </c>
      <c r="C24" s="47" t="s">
        <v>126</v>
      </c>
      <c r="D24" s="47" t="s">
        <v>121</v>
      </c>
      <c r="E24" s="47" t="s">
        <v>122</v>
      </c>
      <c r="F24" s="98">
        <f>F25+F29</f>
        <v>0</v>
      </c>
      <c r="G24" s="98">
        <f>G25+G29</f>
        <v>431.49999999999994</v>
      </c>
      <c r="H24" s="30"/>
    </row>
    <row r="25" spans="1:8" ht="45.75" customHeight="1">
      <c r="A25" s="112" t="s">
        <v>47</v>
      </c>
      <c r="B25" s="77" t="s">
        <v>4</v>
      </c>
      <c r="C25" s="77" t="s">
        <v>126</v>
      </c>
      <c r="D25" s="77" t="s">
        <v>145</v>
      </c>
      <c r="E25" s="77" t="s">
        <v>122</v>
      </c>
      <c r="F25" s="80">
        <f>F26+F28+F27</f>
        <v>0</v>
      </c>
      <c r="G25" s="80">
        <f>G26+G28+G27</f>
        <v>420.59999999999997</v>
      </c>
      <c r="H25" s="30"/>
    </row>
    <row r="26" spans="1:8" ht="29.25" customHeight="1">
      <c r="A26" s="49" t="s">
        <v>131</v>
      </c>
      <c r="B26" s="50" t="s">
        <v>4</v>
      </c>
      <c r="C26" s="50" t="s">
        <v>126</v>
      </c>
      <c r="D26" s="50" t="s">
        <v>145</v>
      </c>
      <c r="E26" s="50" t="s">
        <v>132</v>
      </c>
      <c r="F26" s="53"/>
      <c r="G26" s="53">
        <v>358.7</v>
      </c>
      <c r="H26" s="30"/>
    </row>
    <row r="27" spans="1:8" ht="32.25" customHeight="1">
      <c r="A27" s="49" t="s">
        <v>135</v>
      </c>
      <c r="B27" s="50" t="s">
        <v>4</v>
      </c>
      <c r="C27" s="50" t="s">
        <v>126</v>
      </c>
      <c r="D27" s="50" t="s">
        <v>145</v>
      </c>
      <c r="E27" s="50" t="s">
        <v>137</v>
      </c>
      <c r="F27" s="53">
        <v>19</v>
      </c>
      <c r="G27" s="53">
        <v>19</v>
      </c>
      <c r="H27" s="30"/>
    </row>
    <row r="28" spans="1:8" ht="35.25" customHeight="1">
      <c r="A28" s="49" t="s">
        <v>138</v>
      </c>
      <c r="B28" s="50" t="s">
        <v>4</v>
      </c>
      <c r="C28" s="50" t="s">
        <v>126</v>
      </c>
      <c r="D28" s="50" t="s">
        <v>145</v>
      </c>
      <c r="E28" s="50" t="s">
        <v>139</v>
      </c>
      <c r="F28" s="53">
        <v>-19</v>
      </c>
      <c r="G28" s="53">
        <v>42.9</v>
      </c>
      <c r="H28" s="30"/>
    </row>
    <row r="29" spans="1:8" ht="79.5" customHeight="1">
      <c r="A29" s="58" t="s">
        <v>48</v>
      </c>
      <c r="B29" s="50" t="s">
        <v>4</v>
      </c>
      <c r="C29" s="50" t="s">
        <v>126</v>
      </c>
      <c r="D29" s="50" t="s">
        <v>147</v>
      </c>
      <c r="E29" s="50" t="s">
        <v>122</v>
      </c>
      <c r="F29" s="53"/>
      <c r="G29" s="53">
        <v>10.9</v>
      </c>
      <c r="H29" s="30"/>
    </row>
    <row r="30" spans="1:8" ht="30" customHeight="1">
      <c r="A30" s="49" t="s">
        <v>138</v>
      </c>
      <c r="B30" s="50" t="s">
        <v>4</v>
      </c>
      <c r="C30" s="50" t="s">
        <v>126</v>
      </c>
      <c r="D30" s="50" t="s">
        <v>147</v>
      </c>
      <c r="E30" s="50" t="s">
        <v>139</v>
      </c>
      <c r="F30" s="53"/>
      <c r="G30" s="53">
        <v>10.9</v>
      </c>
      <c r="H30" s="30"/>
    </row>
    <row r="31" spans="1:7" ht="15.75">
      <c r="A31" s="59" t="s">
        <v>148</v>
      </c>
      <c r="B31" s="47" t="s">
        <v>4</v>
      </c>
      <c r="C31" s="47" t="s">
        <v>149</v>
      </c>
      <c r="D31" s="47" t="s">
        <v>121</v>
      </c>
      <c r="E31" s="47" t="s">
        <v>122</v>
      </c>
      <c r="F31" s="55">
        <f>F32+F34</f>
        <v>0</v>
      </c>
      <c r="G31" s="55">
        <f>G32+G34</f>
        <v>1729</v>
      </c>
    </row>
    <row r="32" spans="1:7" ht="47.25">
      <c r="A32" s="46" t="s">
        <v>150</v>
      </c>
      <c r="B32" s="47" t="s">
        <v>4</v>
      </c>
      <c r="C32" s="47" t="s">
        <v>149</v>
      </c>
      <c r="D32" s="47" t="s">
        <v>151</v>
      </c>
      <c r="E32" s="47" t="s">
        <v>122</v>
      </c>
      <c r="F32" s="98">
        <f>SUM(F33:F33)</f>
        <v>0</v>
      </c>
      <c r="G32" s="98">
        <f>SUM(G33:G33)</f>
        <v>896</v>
      </c>
    </row>
    <row r="33" spans="1:7" ht="15.75">
      <c r="A33" s="49" t="s">
        <v>152</v>
      </c>
      <c r="B33" s="50" t="s">
        <v>4</v>
      </c>
      <c r="C33" s="50" t="s">
        <v>149</v>
      </c>
      <c r="D33" s="50" t="s">
        <v>151</v>
      </c>
      <c r="E33" s="50" t="s">
        <v>139</v>
      </c>
      <c r="F33" s="53"/>
      <c r="G33" s="53">
        <v>896</v>
      </c>
    </row>
    <row r="34" spans="1:7" ht="15.75">
      <c r="A34" s="46" t="s">
        <v>152</v>
      </c>
      <c r="B34" s="47" t="s">
        <v>4</v>
      </c>
      <c r="C34" s="47" t="s">
        <v>149</v>
      </c>
      <c r="D34" s="47" t="s">
        <v>153</v>
      </c>
      <c r="E34" s="47" t="s">
        <v>154</v>
      </c>
      <c r="F34" s="98">
        <f>SUM(F36:F43)</f>
        <v>0</v>
      </c>
      <c r="G34" s="98">
        <f>G35+G37+G39+G41</f>
        <v>833</v>
      </c>
    </row>
    <row r="35" spans="1:7" ht="31.5">
      <c r="A35" s="49" t="s">
        <v>155</v>
      </c>
      <c r="B35" s="77" t="s">
        <v>4</v>
      </c>
      <c r="C35" s="77" t="s">
        <v>149</v>
      </c>
      <c r="D35" s="77" t="s">
        <v>156</v>
      </c>
      <c r="E35" s="77" t="s">
        <v>122</v>
      </c>
      <c r="F35" s="80"/>
      <c r="G35" s="80">
        <v>310</v>
      </c>
    </row>
    <row r="36" spans="1:7" ht="31.5">
      <c r="A36" s="49" t="s">
        <v>138</v>
      </c>
      <c r="B36" s="50" t="s">
        <v>4</v>
      </c>
      <c r="C36" s="50" t="s">
        <v>149</v>
      </c>
      <c r="D36" s="50" t="s">
        <v>156</v>
      </c>
      <c r="E36" s="50" t="s">
        <v>139</v>
      </c>
      <c r="F36" s="53"/>
      <c r="G36" s="53">
        <v>310</v>
      </c>
    </row>
    <row r="37" spans="1:7" ht="31.5">
      <c r="A37" s="49" t="s">
        <v>157</v>
      </c>
      <c r="B37" s="50" t="s">
        <v>4</v>
      </c>
      <c r="C37" s="50" t="s">
        <v>149</v>
      </c>
      <c r="D37" s="50" t="s">
        <v>158</v>
      </c>
      <c r="E37" s="50" t="s">
        <v>122</v>
      </c>
      <c r="F37" s="53"/>
      <c r="G37" s="53"/>
    </row>
    <row r="38" spans="1:7" ht="31.5">
      <c r="A38" s="49" t="s">
        <v>138</v>
      </c>
      <c r="B38" s="50" t="s">
        <v>4</v>
      </c>
      <c r="C38" s="50" t="s">
        <v>149</v>
      </c>
      <c r="D38" s="50" t="s">
        <v>158</v>
      </c>
      <c r="E38" s="50" t="s">
        <v>139</v>
      </c>
      <c r="F38" s="53"/>
      <c r="G38" s="53"/>
    </row>
    <row r="39" spans="1:7" ht="31.5">
      <c r="A39" s="49" t="s">
        <v>159</v>
      </c>
      <c r="B39" s="50" t="s">
        <v>4</v>
      </c>
      <c r="C39" s="50" t="s">
        <v>149</v>
      </c>
      <c r="D39" s="50" t="s">
        <v>160</v>
      </c>
      <c r="E39" s="50" t="s">
        <v>122</v>
      </c>
      <c r="F39" s="53"/>
      <c r="G39" s="53"/>
    </row>
    <row r="40" spans="1:7" ht="31.5">
      <c r="A40" s="49" t="s">
        <v>138</v>
      </c>
      <c r="B40" s="50" t="s">
        <v>4</v>
      </c>
      <c r="C40" s="50" t="s">
        <v>149</v>
      </c>
      <c r="D40" s="50" t="s">
        <v>160</v>
      </c>
      <c r="E40" s="50" t="s">
        <v>139</v>
      </c>
      <c r="F40" s="53"/>
      <c r="G40" s="53"/>
    </row>
    <row r="41" spans="1:7" ht="63">
      <c r="A41" s="56" t="s">
        <v>93</v>
      </c>
      <c r="B41" s="50" t="s">
        <v>4</v>
      </c>
      <c r="C41" s="50" t="s">
        <v>149</v>
      </c>
      <c r="D41" s="50" t="s">
        <v>162</v>
      </c>
      <c r="E41" s="50" t="s">
        <v>122</v>
      </c>
      <c r="F41" s="53"/>
      <c r="G41" s="53">
        <v>523</v>
      </c>
    </row>
    <row r="42" spans="1:7" ht="31.5">
      <c r="A42" s="49" t="s">
        <v>138</v>
      </c>
      <c r="B42" s="54" t="s">
        <v>4</v>
      </c>
      <c r="C42" s="54" t="s">
        <v>149</v>
      </c>
      <c r="D42" s="54" t="s">
        <v>162</v>
      </c>
      <c r="E42" s="54" t="s">
        <v>139</v>
      </c>
      <c r="F42" s="60"/>
      <c r="G42" s="60">
        <v>523</v>
      </c>
    </row>
    <row r="43" spans="1:7" ht="31.5">
      <c r="A43" s="46" t="s">
        <v>163</v>
      </c>
      <c r="B43" s="47" t="s">
        <v>4</v>
      </c>
      <c r="C43" s="47" t="s">
        <v>149</v>
      </c>
      <c r="D43" s="47" t="s">
        <v>164</v>
      </c>
      <c r="E43" s="47" t="s">
        <v>122</v>
      </c>
      <c r="F43" s="48">
        <f>SUM(F44:F45)</f>
        <v>0</v>
      </c>
      <c r="G43" s="48">
        <f>SUM(G44:G45)</f>
        <v>0</v>
      </c>
    </row>
    <row r="44" spans="1:7" ht="47.25">
      <c r="A44" s="49" t="s">
        <v>165</v>
      </c>
      <c r="B44" s="50" t="s">
        <v>4</v>
      </c>
      <c r="C44" s="50" t="s">
        <v>149</v>
      </c>
      <c r="D44" s="50" t="s">
        <v>166</v>
      </c>
      <c r="E44" s="50" t="s">
        <v>139</v>
      </c>
      <c r="F44" s="53"/>
      <c r="G44" s="53"/>
    </row>
    <row r="45" spans="1:7" ht="31.5">
      <c r="A45" s="46" t="s">
        <v>163</v>
      </c>
      <c r="B45" s="47" t="s">
        <v>4</v>
      </c>
      <c r="C45" s="47" t="s">
        <v>149</v>
      </c>
      <c r="D45" s="47" t="s">
        <v>164</v>
      </c>
      <c r="E45" s="47"/>
      <c r="F45" s="55"/>
      <c r="G45" s="55"/>
    </row>
    <row r="46" spans="1:7" ht="31.5">
      <c r="A46" s="46" t="s">
        <v>167</v>
      </c>
      <c r="B46" s="47" t="s">
        <v>4</v>
      </c>
      <c r="C46" s="47" t="s">
        <v>168</v>
      </c>
      <c r="D46" s="47" t="s">
        <v>121</v>
      </c>
      <c r="E46" s="47" t="s">
        <v>122</v>
      </c>
      <c r="F46" s="48">
        <f>F47</f>
        <v>0</v>
      </c>
      <c r="G46" s="48">
        <f>G47</f>
        <v>315</v>
      </c>
    </row>
    <row r="47" spans="1:7" ht="47.25">
      <c r="A47" s="46" t="s">
        <v>169</v>
      </c>
      <c r="B47" s="47" t="s">
        <v>4</v>
      </c>
      <c r="C47" s="47" t="s">
        <v>170</v>
      </c>
      <c r="D47" s="47" t="s">
        <v>121</v>
      </c>
      <c r="E47" s="47" t="s">
        <v>122</v>
      </c>
      <c r="F47" s="98">
        <f>F48</f>
        <v>0</v>
      </c>
      <c r="G47" s="98">
        <f>G48</f>
        <v>315</v>
      </c>
    </row>
    <row r="48" spans="1:7" ht="31.5">
      <c r="A48" s="46" t="s">
        <v>171</v>
      </c>
      <c r="B48" s="47" t="s">
        <v>4</v>
      </c>
      <c r="C48" s="47" t="s">
        <v>170</v>
      </c>
      <c r="D48" s="47" t="s">
        <v>172</v>
      </c>
      <c r="E48" s="47" t="s">
        <v>122</v>
      </c>
      <c r="F48" s="98">
        <f>F49+F50</f>
        <v>0</v>
      </c>
      <c r="G48" s="98">
        <f>G49+G50</f>
        <v>315</v>
      </c>
    </row>
    <row r="49" spans="1:7" ht="31.5">
      <c r="A49" s="123" t="s">
        <v>135</v>
      </c>
      <c r="B49" s="50" t="s">
        <v>4</v>
      </c>
      <c r="C49" s="50" t="s">
        <v>170</v>
      </c>
      <c r="D49" s="50" t="s">
        <v>173</v>
      </c>
      <c r="E49" s="50" t="s">
        <v>137</v>
      </c>
      <c r="F49" s="53"/>
      <c r="G49" s="53">
        <v>15</v>
      </c>
    </row>
    <row r="50" spans="1:7" ht="31.5">
      <c r="A50" s="123" t="s">
        <v>138</v>
      </c>
      <c r="B50" s="50" t="s">
        <v>4</v>
      </c>
      <c r="C50" s="50" t="s">
        <v>170</v>
      </c>
      <c r="D50" s="50" t="s">
        <v>173</v>
      </c>
      <c r="E50" s="50" t="s">
        <v>139</v>
      </c>
      <c r="F50" s="53"/>
      <c r="G50" s="53">
        <v>300</v>
      </c>
    </row>
    <row r="51" spans="1:7" ht="15.75">
      <c r="A51" s="46" t="s">
        <v>174</v>
      </c>
      <c r="B51" s="47" t="s">
        <v>4</v>
      </c>
      <c r="C51" s="47" t="s">
        <v>175</v>
      </c>
      <c r="D51" s="47" t="s">
        <v>121</v>
      </c>
      <c r="E51" s="47" t="s">
        <v>122</v>
      </c>
      <c r="F51" s="48">
        <f>F62+F52</f>
        <v>0</v>
      </c>
      <c r="G51" s="48">
        <f>G62+G52</f>
        <v>5020.8</v>
      </c>
    </row>
    <row r="52" spans="1:7" ht="15.75">
      <c r="A52" s="99" t="s">
        <v>176</v>
      </c>
      <c r="B52" s="47" t="s">
        <v>4</v>
      </c>
      <c r="C52" s="47" t="s">
        <v>177</v>
      </c>
      <c r="D52" s="47" t="s">
        <v>121</v>
      </c>
      <c r="E52" s="47" t="s">
        <v>122</v>
      </c>
      <c r="F52" s="98">
        <f>F53</f>
        <v>0</v>
      </c>
      <c r="G52" s="98">
        <f>G53</f>
        <v>2107</v>
      </c>
    </row>
    <row r="53" spans="1:7" ht="15.75">
      <c r="A53" s="99" t="s">
        <v>14</v>
      </c>
      <c r="B53" s="47" t="s">
        <v>4</v>
      </c>
      <c r="C53" s="47" t="s">
        <v>177</v>
      </c>
      <c r="D53" s="47" t="s">
        <v>178</v>
      </c>
      <c r="E53" s="47" t="s">
        <v>122</v>
      </c>
      <c r="F53" s="98">
        <f>F58+F57+F54</f>
        <v>0</v>
      </c>
      <c r="G53" s="98">
        <f>G58+G57+G54</f>
        <v>2107</v>
      </c>
    </row>
    <row r="54" spans="1:7" ht="63">
      <c r="A54" s="49" t="s">
        <v>179</v>
      </c>
      <c r="B54" s="50" t="s">
        <v>4</v>
      </c>
      <c r="C54" s="50" t="s">
        <v>177</v>
      </c>
      <c r="D54" s="50" t="s">
        <v>180</v>
      </c>
      <c r="E54" s="50" t="s">
        <v>122</v>
      </c>
      <c r="F54" s="52"/>
      <c r="G54" s="52"/>
    </row>
    <row r="55" spans="1:7" ht="31.5">
      <c r="A55" s="49" t="s">
        <v>138</v>
      </c>
      <c r="B55" s="50" t="s">
        <v>4</v>
      </c>
      <c r="C55" s="50" t="s">
        <v>177</v>
      </c>
      <c r="D55" s="50" t="s">
        <v>180</v>
      </c>
      <c r="E55" s="50" t="s">
        <v>139</v>
      </c>
      <c r="F55" s="52"/>
      <c r="G55" s="52"/>
    </row>
    <row r="56" spans="1:7" ht="94.5">
      <c r="A56" s="135" t="s">
        <v>181</v>
      </c>
      <c r="B56" s="50" t="s">
        <v>4</v>
      </c>
      <c r="C56" s="50" t="s">
        <v>177</v>
      </c>
      <c r="D56" s="50" t="s">
        <v>182</v>
      </c>
      <c r="E56" s="50" t="s">
        <v>122</v>
      </c>
      <c r="F56" s="52"/>
      <c r="G56" s="52"/>
    </row>
    <row r="57" spans="1:7" ht="31.5">
      <c r="A57" s="49" t="s">
        <v>138</v>
      </c>
      <c r="B57" s="50" t="s">
        <v>4</v>
      </c>
      <c r="C57" s="50" t="s">
        <v>177</v>
      </c>
      <c r="D57" s="50" t="s">
        <v>182</v>
      </c>
      <c r="E57" s="50" t="s">
        <v>139</v>
      </c>
      <c r="F57" s="52"/>
      <c r="G57" s="52"/>
    </row>
    <row r="58" spans="1:7" ht="15.75">
      <c r="A58" s="99" t="s">
        <v>14</v>
      </c>
      <c r="B58" s="47" t="s">
        <v>4</v>
      </c>
      <c r="C58" s="47" t="s">
        <v>177</v>
      </c>
      <c r="D58" s="47" t="s">
        <v>178</v>
      </c>
      <c r="E58" s="47" t="s">
        <v>122</v>
      </c>
      <c r="F58" s="98">
        <f>F61</f>
        <v>0</v>
      </c>
      <c r="G58" s="98">
        <f>G61</f>
        <v>2107</v>
      </c>
    </row>
    <row r="59" spans="1:7" ht="24" customHeight="1">
      <c r="A59" s="49" t="s">
        <v>183</v>
      </c>
      <c r="B59" s="50" t="s">
        <v>4</v>
      </c>
      <c r="C59" s="50" t="s">
        <v>177</v>
      </c>
      <c r="D59" s="50" t="s">
        <v>184</v>
      </c>
      <c r="E59" s="50" t="s">
        <v>122</v>
      </c>
      <c r="F59" s="52"/>
      <c r="G59" s="52">
        <v>2107</v>
      </c>
    </row>
    <row r="60" spans="1:7" ht="47.25">
      <c r="A60" s="61" t="s">
        <v>185</v>
      </c>
      <c r="B60" s="50" t="s">
        <v>4</v>
      </c>
      <c r="C60" s="50" t="s">
        <v>177</v>
      </c>
      <c r="D60" s="50" t="s">
        <v>184</v>
      </c>
      <c r="E60" s="50" t="s">
        <v>122</v>
      </c>
      <c r="F60" s="52"/>
      <c r="G60" s="52">
        <v>2107</v>
      </c>
    </row>
    <row r="61" spans="1:7" ht="31.5">
      <c r="A61" s="49" t="s">
        <v>138</v>
      </c>
      <c r="B61" s="50" t="s">
        <v>4</v>
      </c>
      <c r="C61" s="50" t="s">
        <v>177</v>
      </c>
      <c r="D61" s="50" t="s">
        <v>184</v>
      </c>
      <c r="E61" s="50" t="s">
        <v>139</v>
      </c>
      <c r="F61" s="53"/>
      <c r="G61" s="53">
        <v>2107</v>
      </c>
    </row>
    <row r="62" spans="1:7" ht="15.75">
      <c r="A62" s="46" t="s">
        <v>186</v>
      </c>
      <c r="B62" s="47" t="s">
        <v>4</v>
      </c>
      <c r="C62" s="47" t="s">
        <v>187</v>
      </c>
      <c r="D62" s="47" t="s">
        <v>121</v>
      </c>
      <c r="E62" s="47" t="s">
        <v>122</v>
      </c>
      <c r="F62" s="98">
        <f>F63</f>
        <v>0</v>
      </c>
      <c r="G62" s="98">
        <f>G63</f>
        <v>2913.8</v>
      </c>
    </row>
    <row r="63" spans="1:7" ht="31.5">
      <c r="A63" s="46" t="s">
        <v>188</v>
      </c>
      <c r="B63" s="47" t="s">
        <v>4</v>
      </c>
      <c r="C63" s="47" t="s">
        <v>187</v>
      </c>
      <c r="D63" s="47" t="s">
        <v>189</v>
      </c>
      <c r="E63" s="47" t="s">
        <v>122</v>
      </c>
      <c r="F63" s="98">
        <f>F64</f>
        <v>0</v>
      </c>
      <c r="G63" s="98">
        <f>G64</f>
        <v>2913.8</v>
      </c>
    </row>
    <row r="64" spans="1:7" ht="15.75">
      <c r="A64" s="46" t="s">
        <v>190</v>
      </c>
      <c r="B64" s="47" t="s">
        <v>4</v>
      </c>
      <c r="C64" s="47" t="s">
        <v>187</v>
      </c>
      <c r="D64" s="47" t="s">
        <v>191</v>
      </c>
      <c r="E64" s="47" t="s">
        <v>122</v>
      </c>
      <c r="F64" s="98">
        <f>SUM(F65:F65)</f>
        <v>0</v>
      </c>
      <c r="G64" s="98">
        <f>SUM(G65:G65)</f>
        <v>2913.8</v>
      </c>
    </row>
    <row r="65" spans="1:7" ht="31.5">
      <c r="A65" s="49" t="s">
        <v>138</v>
      </c>
      <c r="B65" s="50" t="s">
        <v>4</v>
      </c>
      <c r="C65" s="50" t="s">
        <v>187</v>
      </c>
      <c r="D65" s="50" t="s">
        <v>191</v>
      </c>
      <c r="E65" s="50" t="s">
        <v>139</v>
      </c>
      <c r="F65" s="53"/>
      <c r="G65" s="53">
        <v>2913.8</v>
      </c>
    </row>
    <row r="66" spans="1:7" ht="15.75">
      <c r="A66" s="46" t="s">
        <v>192</v>
      </c>
      <c r="B66" s="47" t="s">
        <v>4</v>
      </c>
      <c r="C66" s="47" t="s">
        <v>193</v>
      </c>
      <c r="D66" s="47" t="s">
        <v>154</v>
      </c>
      <c r="E66" s="47" t="s">
        <v>154</v>
      </c>
      <c r="F66" s="100">
        <f>F67+F71</f>
        <v>0</v>
      </c>
      <c r="G66" s="100">
        <f>G67+G71</f>
        <v>3200</v>
      </c>
    </row>
    <row r="67" spans="1:7" ht="15.75">
      <c r="A67" s="62" t="s">
        <v>194</v>
      </c>
      <c r="B67" s="63">
        <v>900</v>
      </c>
      <c r="C67" s="64" t="s">
        <v>195</v>
      </c>
      <c r="D67" s="64" t="s">
        <v>121</v>
      </c>
      <c r="E67" s="64" t="s">
        <v>122</v>
      </c>
      <c r="F67" s="65"/>
      <c r="G67" s="65"/>
    </row>
    <row r="68" spans="1:8" ht="47.25">
      <c r="A68" s="66" t="s">
        <v>196</v>
      </c>
      <c r="B68" s="67">
        <v>900</v>
      </c>
      <c r="C68" s="68" t="s">
        <v>195</v>
      </c>
      <c r="D68" s="68">
        <v>1020102</v>
      </c>
      <c r="E68" s="68" t="s">
        <v>122</v>
      </c>
      <c r="F68" s="69"/>
      <c r="G68" s="69"/>
      <c r="H68" s="70"/>
    </row>
    <row r="69" spans="1:8" ht="31.5">
      <c r="A69" s="49" t="s">
        <v>138</v>
      </c>
      <c r="B69" s="67">
        <v>900</v>
      </c>
      <c r="C69" s="68" t="s">
        <v>195</v>
      </c>
      <c r="D69" s="68">
        <v>1020102</v>
      </c>
      <c r="E69" s="68" t="s">
        <v>139</v>
      </c>
      <c r="F69" s="69"/>
      <c r="G69" s="69"/>
      <c r="H69" s="70"/>
    </row>
    <row r="70" spans="1:7" ht="15.75" hidden="1">
      <c r="A70" s="71"/>
      <c r="B70" s="40"/>
      <c r="C70" s="40"/>
      <c r="D70" s="40"/>
      <c r="E70" s="40"/>
      <c r="F70" s="72"/>
      <c r="G70" s="72"/>
    </row>
    <row r="71" spans="1:7" ht="15.75">
      <c r="A71" s="99" t="s">
        <v>197</v>
      </c>
      <c r="B71" s="47" t="s">
        <v>4</v>
      </c>
      <c r="C71" s="47" t="s">
        <v>198</v>
      </c>
      <c r="D71" s="47" t="s">
        <v>121</v>
      </c>
      <c r="E71" s="47" t="s">
        <v>122</v>
      </c>
      <c r="F71" s="98">
        <f>F72</f>
        <v>0</v>
      </c>
      <c r="G71" s="98">
        <f>G72</f>
        <v>3200</v>
      </c>
    </row>
    <row r="72" spans="1:7" ht="15.75">
      <c r="A72" s="46" t="s">
        <v>199</v>
      </c>
      <c r="B72" s="47" t="s">
        <v>4</v>
      </c>
      <c r="C72" s="47" t="s">
        <v>198</v>
      </c>
      <c r="D72" s="47" t="s">
        <v>200</v>
      </c>
      <c r="E72" s="47" t="s">
        <v>122</v>
      </c>
      <c r="F72" s="98">
        <f>F73</f>
        <v>0</v>
      </c>
      <c r="G72" s="98">
        <f>G73</f>
        <v>3200</v>
      </c>
    </row>
    <row r="73" spans="1:7" ht="31.5">
      <c r="A73" s="46" t="s">
        <v>12</v>
      </c>
      <c r="B73" s="47" t="s">
        <v>4</v>
      </c>
      <c r="C73" s="47" t="s">
        <v>198</v>
      </c>
      <c r="D73" s="47" t="s">
        <v>201</v>
      </c>
      <c r="E73" s="47" t="s">
        <v>122</v>
      </c>
      <c r="F73" s="48">
        <f>F74+F76+F77</f>
        <v>0</v>
      </c>
      <c r="G73" s="48">
        <f>G74+G76+G77</f>
        <v>3200</v>
      </c>
    </row>
    <row r="74" spans="1:7" ht="31.5">
      <c r="A74" s="49" t="s">
        <v>138</v>
      </c>
      <c r="B74" s="50" t="s">
        <v>4</v>
      </c>
      <c r="C74" s="50" t="s">
        <v>198</v>
      </c>
      <c r="D74" s="50" t="s">
        <v>201</v>
      </c>
      <c r="E74" s="50" t="s">
        <v>139</v>
      </c>
      <c r="F74" s="53"/>
      <c r="G74" s="53">
        <v>3200</v>
      </c>
    </row>
    <row r="75" spans="1:7" ht="47.25">
      <c r="A75" s="49" t="s">
        <v>202</v>
      </c>
      <c r="B75" s="50" t="s">
        <v>4</v>
      </c>
      <c r="C75" s="50" t="s">
        <v>198</v>
      </c>
      <c r="D75" s="50" t="s">
        <v>203</v>
      </c>
      <c r="E75" s="50" t="s">
        <v>122</v>
      </c>
      <c r="F75" s="53"/>
      <c r="G75" s="53"/>
    </row>
    <row r="76" spans="1:7" ht="31.5">
      <c r="A76" s="49" t="s">
        <v>138</v>
      </c>
      <c r="B76" s="50" t="s">
        <v>4</v>
      </c>
      <c r="C76" s="50" t="s">
        <v>198</v>
      </c>
      <c r="D76" s="50" t="s">
        <v>203</v>
      </c>
      <c r="E76" s="50" t="s">
        <v>139</v>
      </c>
      <c r="F76" s="53"/>
      <c r="G76" s="53"/>
    </row>
    <row r="77" spans="1:7" ht="15.75">
      <c r="A77" s="49" t="s">
        <v>204</v>
      </c>
      <c r="B77" s="50" t="s">
        <v>4</v>
      </c>
      <c r="C77" s="50" t="s">
        <v>198</v>
      </c>
      <c r="D77" s="50" t="s">
        <v>205</v>
      </c>
      <c r="E77" s="50" t="s">
        <v>122</v>
      </c>
      <c r="F77" s="53"/>
      <c r="G77" s="53"/>
    </row>
    <row r="78" spans="1:7" ht="94.5">
      <c r="A78" s="73" t="s">
        <v>44</v>
      </c>
      <c r="B78" s="50" t="s">
        <v>4</v>
      </c>
      <c r="C78" s="50" t="s">
        <v>198</v>
      </c>
      <c r="D78" s="50" t="s">
        <v>206</v>
      </c>
      <c r="E78" s="50" t="s">
        <v>122</v>
      </c>
      <c r="F78" s="53"/>
      <c r="G78" s="53"/>
    </row>
    <row r="79" spans="1:7" ht="31.5">
      <c r="A79" s="49" t="s">
        <v>138</v>
      </c>
      <c r="B79" s="50" t="s">
        <v>4</v>
      </c>
      <c r="C79" s="50" t="s">
        <v>198</v>
      </c>
      <c r="D79" s="50" t="s">
        <v>206</v>
      </c>
      <c r="E79" s="50" t="s">
        <v>139</v>
      </c>
      <c r="F79" s="53"/>
      <c r="G79" s="53"/>
    </row>
    <row r="80" spans="1:7" ht="15.75">
      <c r="A80" s="46" t="s">
        <v>208</v>
      </c>
      <c r="B80" s="47" t="s">
        <v>4</v>
      </c>
      <c r="C80" s="47" t="s">
        <v>209</v>
      </c>
      <c r="D80" s="47" t="s">
        <v>121</v>
      </c>
      <c r="E80" s="47" t="s">
        <v>122</v>
      </c>
      <c r="F80" s="98">
        <f>F81</f>
        <v>0</v>
      </c>
      <c r="G80" s="98">
        <f>G81</f>
        <v>102.1</v>
      </c>
    </row>
    <row r="81" spans="1:7" ht="15.75">
      <c r="A81" s="46" t="s">
        <v>210</v>
      </c>
      <c r="B81" s="47" t="s">
        <v>4</v>
      </c>
      <c r="C81" s="47" t="s">
        <v>211</v>
      </c>
      <c r="D81" s="47" t="s">
        <v>121</v>
      </c>
      <c r="E81" s="47" t="s">
        <v>122</v>
      </c>
      <c r="F81" s="98">
        <f>F82</f>
        <v>0</v>
      </c>
      <c r="G81" s="98">
        <f>G82</f>
        <v>102.1</v>
      </c>
    </row>
    <row r="82" spans="1:7" ht="15.75">
      <c r="A82" s="119" t="s">
        <v>241</v>
      </c>
      <c r="B82" s="74" t="s">
        <v>4</v>
      </c>
      <c r="C82" s="74" t="s">
        <v>211</v>
      </c>
      <c r="D82" s="74" t="s">
        <v>242</v>
      </c>
      <c r="E82" s="74" t="s">
        <v>122</v>
      </c>
      <c r="F82" s="75"/>
      <c r="G82" s="75">
        <v>102.1</v>
      </c>
    </row>
    <row r="83" spans="1:7" ht="31.5">
      <c r="A83" s="119" t="s">
        <v>13</v>
      </c>
      <c r="B83" s="74" t="s">
        <v>4</v>
      </c>
      <c r="C83" s="74" t="s">
        <v>211</v>
      </c>
      <c r="D83" s="74" t="s">
        <v>240</v>
      </c>
      <c r="E83" s="74" t="s">
        <v>122</v>
      </c>
      <c r="F83" s="75"/>
      <c r="G83" s="75">
        <v>102.1</v>
      </c>
    </row>
    <row r="84" spans="1:7" ht="31.5">
      <c r="A84" s="119" t="s">
        <v>138</v>
      </c>
      <c r="B84" s="50" t="s">
        <v>4</v>
      </c>
      <c r="C84" s="50" t="s">
        <v>211</v>
      </c>
      <c r="D84" s="120" t="s">
        <v>240</v>
      </c>
      <c r="E84" s="50" t="s">
        <v>139</v>
      </c>
      <c r="F84" s="53"/>
      <c r="G84" s="53">
        <v>102.1</v>
      </c>
    </row>
    <row r="85" spans="1:7" ht="15.75">
      <c r="A85" s="46" t="s">
        <v>213</v>
      </c>
      <c r="B85" s="47" t="s">
        <v>4</v>
      </c>
      <c r="C85" s="47" t="s">
        <v>214</v>
      </c>
      <c r="D85" s="47"/>
      <c r="E85" s="47"/>
      <c r="F85" s="48">
        <f>F86</f>
        <v>0</v>
      </c>
      <c r="G85" s="48">
        <f>G86</f>
        <v>5564.2</v>
      </c>
    </row>
    <row r="86" spans="1:7" ht="15.75">
      <c r="A86" s="46" t="s">
        <v>215</v>
      </c>
      <c r="B86" s="47" t="s">
        <v>4</v>
      </c>
      <c r="C86" s="47" t="s">
        <v>216</v>
      </c>
      <c r="D86" s="47" t="s">
        <v>154</v>
      </c>
      <c r="E86" s="47" t="s">
        <v>154</v>
      </c>
      <c r="F86" s="48">
        <f>F87+F92</f>
        <v>0</v>
      </c>
      <c r="G86" s="48">
        <f>G87+G92</f>
        <v>5564.2</v>
      </c>
    </row>
    <row r="87" spans="1:7" ht="47.25">
      <c r="A87" s="49" t="s">
        <v>239</v>
      </c>
      <c r="B87" s="50" t="s">
        <v>4</v>
      </c>
      <c r="C87" s="50" t="s">
        <v>216</v>
      </c>
      <c r="D87" s="50" t="s">
        <v>217</v>
      </c>
      <c r="E87" s="50" t="s">
        <v>122</v>
      </c>
      <c r="F87" s="51"/>
      <c r="G87" s="51">
        <f>G88+G89+G90+G91</f>
        <v>2518.6</v>
      </c>
    </row>
    <row r="88" spans="1:7" ht="47.25">
      <c r="A88" s="49" t="s">
        <v>218</v>
      </c>
      <c r="B88" s="50" t="s">
        <v>4</v>
      </c>
      <c r="C88" s="50" t="s">
        <v>216</v>
      </c>
      <c r="D88" s="50" t="s">
        <v>217</v>
      </c>
      <c r="E88" s="50" t="s">
        <v>219</v>
      </c>
      <c r="F88" s="53">
        <v>15</v>
      </c>
      <c r="G88" s="53">
        <v>2518.6</v>
      </c>
    </row>
    <row r="89" spans="1:7" ht="47.25">
      <c r="A89" s="49" t="s">
        <v>220</v>
      </c>
      <c r="B89" s="50" t="s">
        <v>4</v>
      </c>
      <c r="C89" s="50" t="s">
        <v>216</v>
      </c>
      <c r="D89" s="50" t="s">
        <v>217</v>
      </c>
      <c r="E89" s="50" t="s">
        <v>221</v>
      </c>
      <c r="F89" s="53"/>
      <c r="G89" s="53"/>
    </row>
    <row r="90" spans="1:7" ht="31.5">
      <c r="A90" s="49" t="s">
        <v>140</v>
      </c>
      <c r="B90" s="50" t="s">
        <v>4</v>
      </c>
      <c r="C90" s="50" t="s">
        <v>216</v>
      </c>
      <c r="D90" s="50" t="s">
        <v>217</v>
      </c>
      <c r="E90" s="50" t="s">
        <v>141</v>
      </c>
      <c r="F90" s="53">
        <v>-8</v>
      </c>
      <c r="G90" s="53"/>
    </row>
    <row r="91" spans="1:7" ht="15.75">
      <c r="A91" s="49" t="s">
        <v>142</v>
      </c>
      <c r="B91" s="50" t="s">
        <v>4</v>
      </c>
      <c r="C91" s="50" t="s">
        <v>216</v>
      </c>
      <c r="D91" s="50" t="s">
        <v>217</v>
      </c>
      <c r="E91" s="50" t="s">
        <v>143</v>
      </c>
      <c r="F91" s="53">
        <v>-7</v>
      </c>
      <c r="G91" s="53"/>
    </row>
    <row r="92" spans="1:7" ht="15.75">
      <c r="A92" s="46" t="s">
        <v>222</v>
      </c>
      <c r="B92" s="47" t="s">
        <v>4</v>
      </c>
      <c r="C92" s="47" t="s">
        <v>216</v>
      </c>
      <c r="D92" s="47" t="s">
        <v>223</v>
      </c>
      <c r="E92" s="47" t="s">
        <v>122</v>
      </c>
      <c r="F92" s="98">
        <f>F94+F95</f>
        <v>0</v>
      </c>
      <c r="G92" s="98">
        <f>G94+G95</f>
        <v>3045.6</v>
      </c>
    </row>
    <row r="93" spans="1:7" ht="40.5" customHeight="1">
      <c r="A93" s="49" t="s">
        <v>238</v>
      </c>
      <c r="B93" s="77" t="s">
        <v>4</v>
      </c>
      <c r="C93" s="77" t="s">
        <v>216</v>
      </c>
      <c r="D93" s="77" t="s">
        <v>225</v>
      </c>
      <c r="E93" s="77" t="s">
        <v>122</v>
      </c>
      <c r="F93" s="80"/>
      <c r="G93" s="80">
        <v>3045.6</v>
      </c>
    </row>
    <row r="94" spans="1:7" ht="47.25">
      <c r="A94" s="49" t="s">
        <v>224</v>
      </c>
      <c r="B94" s="50" t="s">
        <v>4</v>
      </c>
      <c r="C94" s="50" t="s">
        <v>216</v>
      </c>
      <c r="D94" s="50" t="s">
        <v>225</v>
      </c>
      <c r="E94" s="50" t="s">
        <v>226</v>
      </c>
      <c r="F94" s="53">
        <v>63</v>
      </c>
      <c r="G94" s="53">
        <v>3045.6</v>
      </c>
    </row>
    <row r="95" spans="1:7" ht="31.5">
      <c r="A95" s="49" t="s">
        <v>140</v>
      </c>
      <c r="B95" s="50" t="s">
        <v>4</v>
      </c>
      <c r="C95" s="50" t="s">
        <v>216</v>
      </c>
      <c r="D95" s="50" t="s">
        <v>225</v>
      </c>
      <c r="E95" s="50" t="s">
        <v>141</v>
      </c>
      <c r="F95" s="53">
        <v>-63</v>
      </c>
      <c r="G95" s="53">
        <v>0</v>
      </c>
    </row>
    <row r="96" spans="1:7" ht="15.75">
      <c r="A96" s="46" t="s">
        <v>243</v>
      </c>
      <c r="B96" s="47" t="s">
        <v>4</v>
      </c>
      <c r="C96" s="47" t="s">
        <v>244</v>
      </c>
      <c r="D96" s="47"/>
      <c r="E96" s="47"/>
      <c r="F96" s="48">
        <f>F97+F102+F108</f>
        <v>0</v>
      </c>
      <c r="G96" s="48">
        <f>G97+G102+G108</f>
        <v>1000.0999999999999</v>
      </c>
    </row>
    <row r="97" spans="1:7" ht="15.75">
      <c r="A97" s="99" t="s">
        <v>245</v>
      </c>
      <c r="B97" s="47" t="s">
        <v>4</v>
      </c>
      <c r="C97" s="47" t="s">
        <v>246</v>
      </c>
      <c r="D97" s="47"/>
      <c r="E97" s="47"/>
      <c r="F97" s="98">
        <f>F98</f>
        <v>0</v>
      </c>
      <c r="G97" s="98">
        <f>G98</f>
        <v>733.0999999999999</v>
      </c>
    </row>
    <row r="98" spans="1:7" ht="31.5">
      <c r="A98" s="46" t="s">
        <v>247</v>
      </c>
      <c r="B98" s="47" t="s">
        <v>4</v>
      </c>
      <c r="C98" s="47" t="s">
        <v>246</v>
      </c>
      <c r="D98" s="47" t="s">
        <v>50</v>
      </c>
      <c r="E98" s="47"/>
      <c r="F98" s="98">
        <f>SUM(F100:F101)</f>
        <v>0</v>
      </c>
      <c r="G98" s="98">
        <f>SUM(G100:G101)</f>
        <v>733.0999999999999</v>
      </c>
    </row>
    <row r="99" spans="1:7" ht="47.25">
      <c r="A99" s="49" t="s">
        <v>249</v>
      </c>
      <c r="B99" s="77" t="s">
        <v>4</v>
      </c>
      <c r="C99" s="77" t="s">
        <v>246</v>
      </c>
      <c r="D99" s="77" t="s">
        <v>248</v>
      </c>
      <c r="E99" s="77"/>
      <c r="F99" s="80"/>
      <c r="G99" s="80"/>
    </row>
    <row r="100" spans="1:7" ht="31.5">
      <c r="A100" s="49" t="s">
        <v>138</v>
      </c>
      <c r="B100" s="50" t="s">
        <v>4</v>
      </c>
      <c r="C100" s="50" t="s">
        <v>246</v>
      </c>
      <c r="D100" s="50" t="s">
        <v>248</v>
      </c>
      <c r="E100" s="50" t="s">
        <v>139</v>
      </c>
      <c r="F100" s="51">
        <v>10.8</v>
      </c>
      <c r="G100" s="51">
        <v>10.8</v>
      </c>
    </row>
    <row r="101" spans="1:7" ht="15.75">
      <c r="A101" s="49" t="s">
        <v>49</v>
      </c>
      <c r="B101" s="50" t="s">
        <v>4</v>
      </c>
      <c r="C101" s="50" t="s">
        <v>246</v>
      </c>
      <c r="D101" s="50" t="s">
        <v>248</v>
      </c>
      <c r="E101" s="50" t="s">
        <v>250</v>
      </c>
      <c r="F101" s="53">
        <v>-10.8</v>
      </c>
      <c r="G101" s="53">
        <v>722.3</v>
      </c>
    </row>
    <row r="102" spans="1:7" ht="15.75">
      <c r="A102" s="46" t="s">
        <v>251</v>
      </c>
      <c r="B102" s="47" t="s">
        <v>4</v>
      </c>
      <c r="C102" s="47" t="s">
        <v>252</v>
      </c>
      <c r="D102" s="47" t="s">
        <v>121</v>
      </c>
      <c r="E102" s="47" t="s">
        <v>122</v>
      </c>
      <c r="F102" s="98">
        <f>F103+F106+F107</f>
        <v>0</v>
      </c>
      <c r="G102" s="98">
        <f>G103+G106+G107</f>
        <v>267</v>
      </c>
    </row>
    <row r="103" spans="1:7" ht="15.75">
      <c r="A103" s="46" t="s">
        <v>253</v>
      </c>
      <c r="B103" s="47" t="s">
        <v>4</v>
      </c>
      <c r="C103" s="47" t="s">
        <v>252</v>
      </c>
      <c r="D103" s="47" t="s">
        <v>254</v>
      </c>
      <c r="E103" s="47" t="s">
        <v>122</v>
      </c>
      <c r="F103" s="48">
        <f>F105</f>
        <v>0</v>
      </c>
      <c r="G103" s="48">
        <f>G105</f>
        <v>267</v>
      </c>
    </row>
    <row r="104" spans="1:7" ht="31.5">
      <c r="A104" s="49" t="s">
        <v>255</v>
      </c>
      <c r="B104" s="77" t="s">
        <v>4</v>
      </c>
      <c r="C104" s="77" t="s">
        <v>252</v>
      </c>
      <c r="D104" s="77" t="s">
        <v>256</v>
      </c>
      <c r="E104" s="77"/>
      <c r="F104" s="117"/>
      <c r="G104" s="117"/>
    </row>
    <row r="105" spans="1:7" ht="15.75">
      <c r="A105" s="119" t="s">
        <v>49</v>
      </c>
      <c r="B105" s="50" t="s">
        <v>4</v>
      </c>
      <c r="C105" s="50" t="s">
        <v>252</v>
      </c>
      <c r="D105" s="50" t="s">
        <v>256</v>
      </c>
      <c r="E105" s="50" t="s">
        <v>250</v>
      </c>
      <c r="F105" s="53"/>
      <c r="G105" s="53">
        <v>267</v>
      </c>
    </row>
    <row r="106" spans="1:7" ht="47.25">
      <c r="A106" s="49" t="s">
        <v>257</v>
      </c>
      <c r="B106" s="50" t="s">
        <v>4</v>
      </c>
      <c r="C106" s="50" t="s">
        <v>252</v>
      </c>
      <c r="D106" s="50" t="s">
        <v>258</v>
      </c>
      <c r="E106" s="50" t="s">
        <v>259</v>
      </c>
      <c r="F106" s="53"/>
      <c r="G106" s="53"/>
    </row>
    <row r="107" spans="1:7" ht="47.25">
      <c r="A107" s="49" t="s">
        <v>260</v>
      </c>
      <c r="B107" s="50" t="s">
        <v>4</v>
      </c>
      <c r="C107" s="50" t="s">
        <v>252</v>
      </c>
      <c r="D107" s="50" t="s">
        <v>261</v>
      </c>
      <c r="E107" s="50" t="s">
        <v>259</v>
      </c>
      <c r="F107" s="53"/>
      <c r="G107" s="53"/>
    </row>
    <row r="108" spans="1:7" ht="15.75">
      <c r="A108" s="46" t="s">
        <v>262</v>
      </c>
      <c r="B108" s="47" t="s">
        <v>4</v>
      </c>
      <c r="C108" s="47" t="s">
        <v>263</v>
      </c>
      <c r="D108" s="47" t="s">
        <v>121</v>
      </c>
      <c r="E108" s="47" t="s">
        <v>122</v>
      </c>
      <c r="F108" s="48">
        <f>F109</f>
        <v>0</v>
      </c>
      <c r="G108" s="48">
        <f>G109</f>
        <v>0</v>
      </c>
    </row>
    <row r="109" spans="1:7" ht="78.75">
      <c r="A109" s="49" t="s">
        <v>43</v>
      </c>
      <c r="B109" s="50" t="s">
        <v>4</v>
      </c>
      <c r="C109" s="50" t="s">
        <v>263</v>
      </c>
      <c r="D109" s="50" t="s">
        <v>264</v>
      </c>
      <c r="E109" s="50" t="s">
        <v>122</v>
      </c>
      <c r="F109" s="53"/>
      <c r="G109" s="53"/>
    </row>
    <row r="110" spans="1:7" ht="47.25">
      <c r="A110" s="49" t="s">
        <v>265</v>
      </c>
      <c r="B110" s="50" t="s">
        <v>4</v>
      </c>
      <c r="C110" s="50" t="s">
        <v>263</v>
      </c>
      <c r="D110" s="50" t="s">
        <v>264</v>
      </c>
      <c r="E110" s="50" t="s">
        <v>207</v>
      </c>
      <c r="F110" s="53"/>
      <c r="G110" s="53"/>
    </row>
    <row r="111" spans="1:7" ht="78.75">
      <c r="A111" s="49" t="s">
        <v>43</v>
      </c>
      <c r="B111" s="50" t="s">
        <v>4</v>
      </c>
      <c r="C111" s="50" t="s">
        <v>263</v>
      </c>
      <c r="D111" s="50" t="s">
        <v>264</v>
      </c>
      <c r="E111" s="50" t="s">
        <v>207</v>
      </c>
      <c r="F111" s="53"/>
      <c r="G111" s="53"/>
    </row>
    <row r="112" spans="1:7" ht="15.75">
      <c r="A112" s="46" t="s">
        <v>266</v>
      </c>
      <c r="B112" s="47" t="s">
        <v>4</v>
      </c>
      <c r="C112" s="47" t="s">
        <v>267</v>
      </c>
      <c r="D112" s="47" t="s">
        <v>154</v>
      </c>
      <c r="E112" s="47" t="s">
        <v>154</v>
      </c>
      <c r="F112" s="98">
        <f>F114+F113</f>
        <v>0</v>
      </c>
      <c r="G112" s="98">
        <f>G114+G113</f>
        <v>360</v>
      </c>
    </row>
    <row r="113" spans="1:7" ht="15.75">
      <c r="A113" s="81" t="s">
        <v>230</v>
      </c>
      <c r="B113" s="77" t="s">
        <v>4</v>
      </c>
      <c r="C113" s="77" t="s">
        <v>268</v>
      </c>
      <c r="D113" s="77" t="s">
        <v>269</v>
      </c>
      <c r="E113" s="77" t="s">
        <v>139</v>
      </c>
      <c r="F113" s="80"/>
      <c r="G113" s="80">
        <v>160</v>
      </c>
    </row>
    <row r="114" spans="1:7" ht="15.75">
      <c r="A114" s="46" t="s">
        <v>212</v>
      </c>
      <c r="B114" s="47" t="s">
        <v>4</v>
      </c>
      <c r="C114" s="47" t="s">
        <v>268</v>
      </c>
      <c r="D114" s="47" t="s">
        <v>269</v>
      </c>
      <c r="E114" s="47" t="s">
        <v>154</v>
      </c>
      <c r="F114" s="98">
        <f>SUM(F115:F115)</f>
        <v>0</v>
      </c>
      <c r="G114" s="98">
        <f>SUM(G116)</f>
        <v>200</v>
      </c>
    </row>
    <row r="115" spans="1:7" ht="47.25">
      <c r="A115" s="119" t="s">
        <v>237</v>
      </c>
      <c r="B115" s="77" t="s">
        <v>4</v>
      </c>
      <c r="C115" s="77" t="s">
        <v>268</v>
      </c>
      <c r="D115" s="77" t="s">
        <v>231</v>
      </c>
      <c r="E115" s="77" t="s">
        <v>122</v>
      </c>
      <c r="F115" s="78"/>
      <c r="G115" s="78">
        <v>200</v>
      </c>
    </row>
    <row r="116" spans="1:7" ht="35.25" customHeight="1">
      <c r="A116" s="49" t="s">
        <v>138</v>
      </c>
      <c r="B116" s="50" t="s">
        <v>4</v>
      </c>
      <c r="C116" s="50" t="s">
        <v>268</v>
      </c>
      <c r="D116" s="50" t="s">
        <v>231</v>
      </c>
      <c r="E116" s="50" t="s">
        <v>139</v>
      </c>
      <c r="F116" s="53"/>
      <c r="G116" s="53">
        <v>200</v>
      </c>
    </row>
    <row r="117" spans="1:7" ht="31.5">
      <c r="A117" s="43" t="s">
        <v>270</v>
      </c>
      <c r="B117" s="79" t="s">
        <v>271</v>
      </c>
      <c r="C117" s="79" t="s">
        <v>120</v>
      </c>
      <c r="D117" s="79" t="s">
        <v>121</v>
      </c>
      <c r="E117" s="79" t="s">
        <v>122</v>
      </c>
      <c r="F117" s="45">
        <f>F123+F118</f>
        <v>0</v>
      </c>
      <c r="G117" s="45">
        <f>G123+G118</f>
        <v>3033.5</v>
      </c>
    </row>
    <row r="118" spans="1:7" ht="15.75">
      <c r="A118" s="101" t="s">
        <v>354</v>
      </c>
      <c r="B118" s="102" t="s">
        <v>271</v>
      </c>
      <c r="C118" s="102" t="s">
        <v>124</v>
      </c>
      <c r="D118" s="102" t="s">
        <v>121</v>
      </c>
      <c r="E118" s="102" t="s">
        <v>122</v>
      </c>
      <c r="F118" s="48">
        <f aca="true" t="shared" si="0" ref="F118:G120">F119</f>
        <v>0</v>
      </c>
      <c r="G118" s="48">
        <f t="shared" si="0"/>
        <v>89</v>
      </c>
    </row>
    <row r="119" spans="1:7" ht="15.75">
      <c r="A119" s="46" t="s">
        <v>148</v>
      </c>
      <c r="B119" s="47" t="s">
        <v>271</v>
      </c>
      <c r="C119" s="47" t="s">
        <v>149</v>
      </c>
      <c r="D119" s="47" t="s">
        <v>121</v>
      </c>
      <c r="E119" s="47" t="s">
        <v>122</v>
      </c>
      <c r="F119" s="48">
        <f t="shared" si="0"/>
        <v>0</v>
      </c>
      <c r="G119" s="48">
        <f t="shared" si="0"/>
        <v>89</v>
      </c>
    </row>
    <row r="120" spans="1:7" ht="15.75">
      <c r="A120" s="46" t="s">
        <v>152</v>
      </c>
      <c r="B120" s="47" t="s">
        <v>271</v>
      </c>
      <c r="C120" s="47" t="s">
        <v>149</v>
      </c>
      <c r="D120" s="47" t="s">
        <v>153</v>
      </c>
      <c r="E120" s="47" t="s">
        <v>122</v>
      </c>
      <c r="F120" s="48">
        <f t="shared" si="0"/>
        <v>0</v>
      </c>
      <c r="G120" s="48">
        <f t="shared" si="0"/>
        <v>89</v>
      </c>
    </row>
    <row r="121" spans="1:7" ht="47.25">
      <c r="A121" s="46" t="s">
        <v>161</v>
      </c>
      <c r="B121" s="47" t="s">
        <v>271</v>
      </c>
      <c r="C121" s="47" t="s">
        <v>149</v>
      </c>
      <c r="D121" s="47" t="s">
        <v>162</v>
      </c>
      <c r="E121" s="47" t="s">
        <v>122</v>
      </c>
      <c r="F121" s="48">
        <f>F122</f>
        <v>0</v>
      </c>
      <c r="G121" s="48">
        <f>G122</f>
        <v>89</v>
      </c>
    </row>
    <row r="122" spans="1:7" ht="31.5">
      <c r="A122" s="49" t="s">
        <v>138</v>
      </c>
      <c r="B122" s="54" t="s">
        <v>271</v>
      </c>
      <c r="C122" s="54" t="s">
        <v>149</v>
      </c>
      <c r="D122" s="54" t="s">
        <v>162</v>
      </c>
      <c r="E122" s="54" t="s">
        <v>139</v>
      </c>
      <c r="F122" s="80"/>
      <c r="G122" s="80">
        <v>89</v>
      </c>
    </row>
    <row r="123" spans="1:7" ht="15.75">
      <c r="A123" s="46" t="s">
        <v>174</v>
      </c>
      <c r="B123" s="47" t="s">
        <v>271</v>
      </c>
      <c r="C123" s="47" t="s">
        <v>175</v>
      </c>
      <c r="D123" s="47"/>
      <c r="E123" s="47"/>
      <c r="F123" s="98">
        <f>F124+F132</f>
        <v>0</v>
      </c>
      <c r="G123" s="98">
        <f>G124+G132</f>
        <v>2944.5</v>
      </c>
    </row>
    <row r="124" spans="1:7" ht="15.75">
      <c r="A124" s="46" t="s">
        <v>272</v>
      </c>
      <c r="B124" s="47" t="s">
        <v>271</v>
      </c>
      <c r="C124" s="47" t="s">
        <v>273</v>
      </c>
      <c r="D124" s="47"/>
      <c r="E124" s="47"/>
      <c r="F124" s="98">
        <f>F125</f>
        <v>0</v>
      </c>
      <c r="G124" s="98">
        <f>G125</f>
        <v>2944.5</v>
      </c>
    </row>
    <row r="125" spans="1:7" ht="15.75">
      <c r="A125" s="46" t="s">
        <v>129</v>
      </c>
      <c r="B125" s="47" t="s">
        <v>271</v>
      </c>
      <c r="C125" s="47" t="s">
        <v>273</v>
      </c>
      <c r="D125" s="47" t="s">
        <v>130</v>
      </c>
      <c r="E125" s="47"/>
      <c r="F125" s="98">
        <f>SUM(F126:F131)</f>
        <v>0</v>
      </c>
      <c r="G125" s="98">
        <f>SUM(G126:G131)</f>
        <v>2944.5</v>
      </c>
    </row>
    <row r="126" spans="1:7" ht="15.75">
      <c r="A126" s="49" t="s">
        <v>131</v>
      </c>
      <c r="B126" s="50" t="s">
        <v>271</v>
      </c>
      <c r="C126" s="50" t="s">
        <v>273</v>
      </c>
      <c r="D126" s="50" t="s">
        <v>130</v>
      </c>
      <c r="E126" s="50" t="s">
        <v>132</v>
      </c>
      <c r="F126" s="53"/>
      <c r="G126" s="53">
        <v>2509.1</v>
      </c>
    </row>
    <row r="127" spans="1:7" ht="31.5">
      <c r="A127" s="49" t="s">
        <v>133</v>
      </c>
      <c r="B127" s="50" t="s">
        <v>271</v>
      </c>
      <c r="C127" s="50" t="s">
        <v>273</v>
      </c>
      <c r="D127" s="50" t="s">
        <v>130</v>
      </c>
      <c r="E127" s="50" t="s">
        <v>134</v>
      </c>
      <c r="F127" s="53"/>
      <c r="G127" s="53">
        <v>1</v>
      </c>
    </row>
    <row r="128" spans="1:7" ht="42" customHeight="1">
      <c r="A128" s="49" t="s">
        <v>135</v>
      </c>
      <c r="B128" s="50" t="s">
        <v>271</v>
      </c>
      <c r="C128" s="50" t="s">
        <v>273</v>
      </c>
      <c r="D128" s="50" t="s">
        <v>130</v>
      </c>
      <c r="E128" s="50" t="s">
        <v>137</v>
      </c>
      <c r="F128" s="53"/>
      <c r="G128" s="53">
        <v>186.6</v>
      </c>
    </row>
    <row r="129" spans="1:7" ht="31.5">
      <c r="A129" s="49" t="s">
        <v>138</v>
      </c>
      <c r="B129" s="50" t="s">
        <v>271</v>
      </c>
      <c r="C129" s="50" t="s">
        <v>273</v>
      </c>
      <c r="D129" s="50" t="s">
        <v>130</v>
      </c>
      <c r="E129" s="50" t="s">
        <v>139</v>
      </c>
      <c r="F129" s="53"/>
      <c r="G129" s="53">
        <v>235.9</v>
      </c>
    </row>
    <row r="130" spans="1:7" ht="31.5">
      <c r="A130" s="49" t="s">
        <v>140</v>
      </c>
      <c r="B130" s="50" t="s">
        <v>271</v>
      </c>
      <c r="C130" s="50" t="s">
        <v>273</v>
      </c>
      <c r="D130" s="50" t="s">
        <v>130</v>
      </c>
      <c r="E130" s="50" t="s">
        <v>141</v>
      </c>
      <c r="F130" s="53"/>
      <c r="G130" s="53">
        <v>9.6</v>
      </c>
    </row>
    <row r="131" spans="1:7" ht="15.75">
      <c r="A131" s="49" t="s">
        <v>142</v>
      </c>
      <c r="B131" s="50" t="s">
        <v>271</v>
      </c>
      <c r="C131" s="50" t="s">
        <v>273</v>
      </c>
      <c r="D131" s="50" t="s">
        <v>130</v>
      </c>
      <c r="E131" s="50" t="s">
        <v>143</v>
      </c>
      <c r="F131" s="53"/>
      <c r="G131" s="53">
        <v>2.3</v>
      </c>
    </row>
    <row r="132" spans="1:7" ht="15.75">
      <c r="A132" s="46" t="s">
        <v>274</v>
      </c>
      <c r="B132" s="47" t="s">
        <v>271</v>
      </c>
      <c r="C132" s="47" t="s">
        <v>275</v>
      </c>
      <c r="D132" s="47"/>
      <c r="E132" s="47"/>
      <c r="F132" s="98">
        <f aca="true" t="shared" si="1" ref="F132:G134">F133</f>
        <v>0</v>
      </c>
      <c r="G132" s="98">
        <f t="shared" si="1"/>
        <v>0</v>
      </c>
    </row>
    <row r="133" spans="1:7" ht="15.75">
      <c r="A133" s="46" t="s">
        <v>276</v>
      </c>
      <c r="B133" s="47" t="s">
        <v>271</v>
      </c>
      <c r="C133" s="47" t="s">
        <v>277</v>
      </c>
      <c r="D133" s="47"/>
      <c r="E133" s="47"/>
      <c r="F133" s="98">
        <f t="shared" si="1"/>
        <v>0</v>
      </c>
      <c r="G133" s="98">
        <f t="shared" si="1"/>
        <v>0</v>
      </c>
    </row>
    <row r="134" spans="1:7" ht="31.5">
      <c r="A134" s="46" t="s">
        <v>278</v>
      </c>
      <c r="B134" s="47" t="s">
        <v>271</v>
      </c>
      <c r="C134" s="47" t="s">
        <v>277</v>
      </c>
      <c r="D134" s="47" t="s">
        <v>279</v>
      </c>
      <c r="E134" s="47"/>
      <c r="F134" s="98">
        <f t="shared" si="1"/>
        <v>0</v>
      </c>
      <c r="G134" s="98">
        <f t="shared" si="1"/>
        <v>0</v>
      </c>
    </row>
    <row r="135" spans="1:7" ht="47.25">
      <c r="A135" s="49" t="s">
        <v>280</v>
      </c>
      <c r="B135" s="50" t="s">
        <v>271</v>
      </c>
      <c r="C135" s="50" t="s">
        <v>277</v>
      </c>
      <c r="D135" s="50" t="s">
        <v>281</v>
      </c>
      <c r="E135" s="50" t="s">
        <v>282</v>
      </c>
      <c r="F135" s="53"/>
      <c r="G135" s="53"/>
    </row>
    <row r="136" spans="1:7" ht="15.75">
      <c r="A136" s="43" t="s">
        <v>283</v>
      </c>
      <c r="B136" s="44" t="s">
        <v>284</v>
      </c>
      <c r="C136" s="44" t="s">
        <v>120</v>
      </c>
      <c r="D136" s="44" t="s">
        <v>121</v>
      </c>
      <c r="E136" s="44" t="s">
        <v>122</v>
      </c>
      <c r="F136" s="45">
        <f>F137</f>
        <v>0</v>
      </c>
      <c r="G136" s="45">
        <f>G137</f>
        <v>1866.1</v>
      </c>
    </row>
    <row r="137" spans="1:7" ht="15.75">
      <c r="A137" s="46" t="s">
        <v>123</v>
      </c>
      <c r="B137" s="47" t="s">
        <v>284</v>
      </c>
      <c r="C137" s="47" t="s">
        <v>124</v>
      </c>
      <c r="D137" s="47" t="s">
        <v>154</v>
      </c>
      <c r="E137" s="47" t="s">
        <v>154</v>
      </c>
      <c r="F137" s="48">
        <f>F138+F141+F150+F148</f>
        <v>0</v>
      </c>
      <c r="G137" s="48">
        <f>G138+G141+G150+G148</f>
        <v>1866.1</v>
      </c>
    </row>
    <row r="138" spans="1:7" ht="15.75">
      <c r="A138" s="46" t="s">
        <v>285</v>
      </c>
      <c r="B138" s="47" t="s">
        <v>284</v>
      </c>
      <c r="C138" s="47" t="s">
        <v>286</v>
      </c>
      <c r="D138" s="47" t="s">
        <v>287</v>
      </c>
      <c r="E138" s="47" t="s">
        <v>154</v>
      </c>
      <c r="F138" s="98">
        <f>SUM(F139:F139)</f>
        <v>0</v>
      </c>
      <c r="G138" s="98">
        <f>SUM(G139:G139)</f>
        <v>743.1</v>
      </c>
    </row>
    <row r="139" spans="1:7" ht="15.75">
      <c r="A139" s="49" t="s">
        <v>131</v>
      </c>
      <c r="B139" s="50" t="s">
        <v>284</v>
      </c>
      <c r="C139" s="50" t="s">
        <v>286</v>
      </c>
      <c r="D139" s="50" t="s">
        <v>287</v>
      </c>
      <c r="E139" s="50" t="s">
        <v>132</v>
      </c>
      <c r="F139" s="53"/>
      <c r="G139" s="53">
        <v>743.1</v>
      </c>
    </row>
    <row r="140" spans="1:7" ht="52.5" customHeight="1">
      <c r="A140" s="49" t="s">
        <v>52</v>
      </c>
      <c r="B140" s="50" t="s">
        <v>284</v>
      </c>
      <c r="C140" s="50" t="s">
        <v>289</v>
      </c>
      <c r="D140" s="50" t="s">
        <v>121</v>
      </c>
      <c r="E140" s="50" t="s">
        <v>122</v>
      </c>
      <c r="F140" s="53"/>
      <c r="G140" s="53"/>
    </row>
    <row r="141" spans="1:7" ht="31.5">
      <c r="A141" s="46" t="s">
        <v>288</v>
      </c>
      <c r="B141" s="47" t="s">
        <v>284</v>
      </c>
      <c r="C141" s="47" t="s">
        <v>289</v>
      </c>
      <c r="D141" s="47" t="s">
        <v>130</v>
      </c>
      <c r="E141" s="47" t="s">
        <v>122</v>
      </c>
      <c r="F141" s="98">
        <f>SUM(F142:F147)</f>
        <v>0</v>
      </c>
      <c r="G141" s="98">
        <f>SUM(G142:G147)</f>
        <v>1083.3999999999999</v>
      </c>
    </row>
    <row r="142" spans="1:7" ht="15.75">
      <c r="A142" s="49" t="s">
        <v>131</v>
      </c>
      <c r="B142" s="50" t="s">
        <v>284</v>
      </c>
      <c r="C142" s="50" t="s">
        <v>289</v>
      </c>
      <c r="D142" s="50" t="s">
        <v>130</v>
      </c>
      <c r="E142" s="50" t="s">
        <v>132</v>
      </c>
      <c r="F142" s="53"/>
      <c r="G142" s="53">
        <v>597.3</v>
      </c>
    </row>
    <row r="143" spans="1:7" ht="31.5">
      <c r="A143" s="49" t="s">
        <v>133</v>
      </c>
      <c r="B143" s="50" t="s">
        <v>284</v>
      </c>
      <c r="C143" s="50" t="s">
        <v>289</v>
      </c>
      <c r="D143" s="50" t="s">
        <v>130</v>
      </c>
      <c r="E143" s="50" t="s">
        <v>134</v>
      </c>
      <c r="F143" s="53"/>
      <c r="G143" s="53"/>
    </row>
    <row r="144" spans="1:7" ht="31.5">
      <c r="A144" s="49" t="s">
        <v>135</v>
      </c>
      <c r="B144" s="50" t="s">
        <v>284</v>
      </c>
      <c r="C144" s="50" t="s">
        <v>289</v>
      </c>
      <c r="D144" s="50" t="s">
        <v>130</v>
      </c>
      <c r="E144" s="50" t="s">
        <v>137</v>
      </c>
      <c r="F144" s="53"/>
      <c r="G144" s="53">
        <v>21.3</v>
      </c>
    </row>
    <row r="145" spans="1:7" ht="31.5">
      <c r="A145" s="49" t="s">
        <v>138</v>
      </c>
      <c r="B145" s="50" t="s">
        <v>284</v>
      </c>
      <c r="C145" s="50" t="s">
        <v>289</v>
      </c>
      <c r="D145" s="50" t="s">
        <v>130</v>
      </c>
      <c r="E145" s="50" t="s">
        <v>139</v>
      </c>
      <c r="F145" s="53"/>
      <c r="G145" s="53">
        <v>451.8</v>
      </c>
    </row>
    <row r="146" spans="1:7" ht="31.5">
      <c r="A146" s="49" t="s">
        <v>140</v>
      </c>
      <c r="B146" s="50" t="s">
        <v>284</v>
      </c>
      <c r="C146" s="50" t="s">
        <v>289</v>
      </c>
      <c r="D146" s="50" t="s">
        <v>130</v>
      </c>
      <c r="E146" s="50" t="s">
        <v>141</v>
      </c>
      <c r="F146" s="53"/>
      <c r="G146" s="53">
        <v>8</v>
      </c>
    </row>
    <row r="147" spans="1:7" ht="15.75">
      <c r="A147" s="49" t="s">
        <v>142</v>
      </c>
      <c r="B147" s="50" t="s">
        <v>284</v>
      </c>
      <c r="C147" s="50" t="s">
        <v>289</v>
      </c>
      <c r="D147" s="50" t="s">
        <v>130</v>
      </c>
      <c r="E147" s="50" t="s">
        <v>143</v>
      </c>
      <c r="F147" s="53"/>
      <c r="G147" s="53">
        <v>5</v>
      </c>
    </row>
    <row r="148" spans="1:7" ht="31.5">
      <c r="A148" s="49" t="s">
        <v>53</v>
      </c>
      <c r="B148" s="50" t="s">
        <v>284</v>
      </c>
      <c r="C148" s="50" t="s">
        <v>289</v>
      </c>
      <c r="D148" s="50" t="s">
        <v>121</v>
      </c>
      <c r="E148" s="50" t="s">
        <v>122</v>
      </c>
      <c r="F148" s="53">
        <f>F149</f>
        <v>0</v>
      </c>
      <c r="G148" s="53">
        <f>G149</f>
        <v>27</v>
      </c>
    </row>
    <row r="149" spans="1:7" ht="31.5">
      <c r="A149" s="81" t="s">
        <v>133</v>
      </c>
      <c r="B149" s="77" t="s">
        <v>284</v>
      </c>
      <c r="C149" s="77" t="s">
        <v>289</v>
      </c>
      <c r="D149" s="77" t="s">
        <v>290</v>
      </c>
      <c r="E149" s="77" t="s">
        <v>134</v>
      </c>
      <c r="F149" s="78"/>
      <c r="G149" s="78">
        <v>27</v>
      </c>
    </row>
    <row r="150" spans="1:7" ht="15.75">
      <c r="A150" s="59" t="s">
        <v>148</v>
      </c>
      <c r="B150" s="47" t="s">
        <v>284</v>
      </c>
      <c r="C150" s="47" t="s">
        <v>149</v>
      </c>
      <c r="D150" s="47" t="s">
        <v>121</v>
      </c>
      <c r="E150" s="47" t="s">
        <v>122</v>
      </c>
      <c r="F150" s="48">
        <f>SUM(F152:F152)</f>
        <v>0</v>
      </c>
      <c r="G150" s="48">
        <f>SUM(G152:G152)</f>
        <v>12.6</v>
      </c>
    </row>
    <row r="151" spans="1:7" ht="47.25">
      <c r="A151" s="56" t="s">
        <v>161</v>
      </c>
      <c r="B151" s="77" t="s">
        <v>284</v>
      </c>
      <c r="C151" s="77" t="s">
        <v>149</v>
      </c>
      <c r="D151" s="77" t="s">
        <v>162</v>
      </c>
      <c r="E151" s="77" t="s">
        <v>122</v>
      </c>
      <c r="F151" s="117"/>
      <c r="G151" s="117">
        <f>G152</f>
        <v>12.6</v>
      </c>
    </row>
    <row r="152" spans="1:7" ht="31.5">
      <c r="A152" s="49" t="s">
        <v>138</v>
      </c>
      <c r="B152" s="50" t="s">
        <v>284</v>
      </c>
      <c r="C152" s="50" t="s">
        <v>149</v>
      </c>
      <c r="D152" s="50" t="s">
        <v>162</v>
      </c>
      <c r="E152" s="50" t="s">
        <v>139</v>
      </c>
      <c r="F152" s="53"/>
      <c r="G152" s="53">
        <v>12.6</v>
      </c>
    </row>
    <row r="153" spans="1:7" ht="31.5">
      <c r="A153" s="43" t="s">
        <v>37</v>
      </c>
      <c r="B153" s="44" t="s">
        <v>292</v>
      </c>
      <c r="C153" s="44" t="s">
        <v>120</v>
      </c>
      <c r="D153" s="44" t="s">
        <v>121</v>
      </c>
      <c r="E153" s="44" t="s">
        <v>122</v>
      </c>
      <c r="F153" s="45">
        <f>F154+F240</f>
        <v>4459.200000000001</v>
      </c>
      <c r="G153" s="45">
        <f>G154+G240</f>
        <v>146246.8</v>
      </c>
    </row>
    <row r="154" spans="1:7" ht="15.75">
      <c r="A154" s="99" t="s">
        <v>208</v>
      </c>
      <c r="B154" s="47" t="s">
        <v>292</v>
      </c>
      <c r="C154" s="47" t="s">
        <v>209</v>
      </c>
      <c r="D154" s="47" t="s">
        <v>121</v>
      </c>
      <c r="E154" s="47" t="s">
        <v>122</v>
      </c>
      <c r="F154" s="48">
        <f>F155+F173+F217+F226</f>
        <v>4459.200000000001</v>
      </c>
      <c r="G154" s="48">
        <f>G155+G173+G217+G226</f>
        <v>144703.9</v>
      </c>
    </row>
    <row r="155" spans="1:7" ht="15.75">
      <c r="A155" s="99" t="s">
        <v>293</v>
      </c>
      <c r="B155" s="47" t="s">
        <v>292</v>
      </c>
      <c r="C155" s="47" t="s">
        <v>294</v>
      </c>
      <c r="D155" s="47" t="s">
        <v>121</v>
      </c>
      <c r="E155" s="47" t="s">
        <v>122</v>
      </c>
      <c r="F155" s="48">
        <f>F156+F168</f>
        <v>0</v>
      </c>
      <c r="G155" s="48">
        <f>G156+G168</f>
        <v>38760.6</v>
      </c>
    </row>
    <row r="156" spans="1:7" ht="15.75">
      <c r="A156" s="46" t="s">
        <v>295</v>
      </c>
      <c r="B156" s="47" t="s">
        <v>292</v>
      </c>
      <c r="C156" s="47" t="s">
        <v>294</v>
      </c>
      <c r="D156" s="47" t="s">
        <v>296</v>
      </c>
      <c r="E156" s="47" t="s">
        <v>122</v>
      </c>
      <c r="F156" s="48">
        <f>F158+F163</f>
        <v>0</v>
      </c>
      <c r="G156" s="48">
        <f>G158+G163</f>
        <v>37414.6</v>
      </c>
    </row>
    <row r="157" spans="1:7" ht="47.25">
      <c r="A157" s="46" t="s">
        <v>297</v>
      </c>
      <c r="B157" s="47" t="s">
        <v>292</v>
      </c>
      <c r="C157" s="47" t="s">
        <v>294</v>
      </c>
      <c r="D157" s="47" t="s">
        <v>298</v>
      </c>
      <c r="E157" s="47" t="s">
        <v>122</v>
      </c>
      <c r="F157" s="48">
        <f>F158</f>
        <v>0</v>
      </c>
      <c r="G157" s="48">
        <f>G158+G163</f>
        <v>37414.6</v>
      </c>
    </row>
    <row r="158" spans="1:7" ht="15.75">
      <c r="A158" s="82" t="s">
        <v>299</v>
      </c>
      <c r="B158" s="83" t="s">
        <v>292</v>
      </c>
      <c r="C158" s="83" t="s">
        <v>294</v>
      </c>
      <c r="D158" s="83" t="s">
        <v>298</v>
      </c>
      <c r="E158" s="83" t="s">
        <v>122</v>
      </c>
      <c r="F158" s="84">
        <f>F162+F161+F160+F159</f>
        <v>0</v>
      </c>
      <c r="G158" s="84">
        <f>G162+G161+G160+G159</f>
        <v>28969.6</v>
      </c>
    </row>
    <row r="159" spans="1:7" ht="47.25">
      <c r="A159" s="56" t="s">
        <v>228</v>
      </c>
      <c r="B159" s="50" t="s">
        <v>292</v>
      </c>
      <c r="C159" s="50" t="s">
        <v>294</v>
      </c>
      <c r="D159" s="50" t="s">
        <v>298</v>
      </c>
      <c r="E159" s="50" t="s">
        <v>219</v>
      </c>
      <c r="F159" s="60">
        <v>454</v>
      </c>
      <c r="G159" s="60">
        <v>28969.6</v>
      </c>
    </row>
    <row r="160" spans="1:7" ht="15.75">
      <c r="A160" s="56" t="s">
        <v>229</v>
      </c>
      <c r="B160" s="50" t="s">
        <v>292</v>
      </c>
      <c r="C160" s="50" t="s">
        <v>294</v>
      </c>
      <c r="D160" s="50" t="s">
        <v>298</v>
      </c>
      <c r="E160" s="50" t="s">
        <v>221</v>
      </c>
      <c r="F160" s="60"/>
      <c r="G160" s="60"/>
    </row>
    <row r="161" spans="1:7" ht="31.5">
      <c r="A161" s="56" t="s">
        <v>140</v>
      </c>
      <c r="B161" s="50" t="s">
        <v>292</v>
      </c>
      <c r="C161" s="50" t="s">
        <v>294</v>
      </c>
      <c r="D161" s="50" t="s">
        <v>298</v>
      </c>
      <c r="E161" s="50" t="s">
        <v>141</v>
      </c>
      <c r="F161" s="60">
        <v>-383.4</v>
      </c>
      <c r="G161" s="60"/>
    </row>
    <row r="162" spans="1:7" ht="15.75">
      <c r="A162" s="56" t="s">
        <v>142</v>
      </c>
      <c r="B162" s="50" t="s">
        <v>292</v>
      </c>
      <c r="C162" s="50" t="s">
        <v>294</v>
      </c>
      <c r="D162" s="50" t="s">
        <v>298</v>
      </c>
      <c r="E162" s="50" t="s">
        <v>143</v>
      </c>
      <c r="F162" s="60">
        <v>-70.6</v>
      </c>
      <c r="G162" s="60"/>
    </row>
    <row r="163" spans="1:7" ht="15.75">
      <c r="A163" s="46" t="s">
        <v>222</v>
      </c>
      <c r="B163" s="47" t="s">
        <v>292</v>
      </c>
      <c r="C163" s="47" t="s">
        <v>294</v>
      </c>
      <c r="D163" s="47" t="s">
        <v>298</v>
      </c>
      <c r="E163" s="47" t="s">
        <v>122</v>
      </c>
      <c r="F163" s="48">
        <f>F164+F165+F166+F167</f>
        <v>0</v>
      </c>
      <c r="G163" s="48">
        <f>G164+G165+G166+G167</f>
        <v>8445</v>
      </c>
    </row>
    <row r="164" spans="1:7" ht="47.25">
      <c r="A164" s="49" t="s">
        <v>300</v>
      </c>
      <c r="B164" s="50" t="s">
        <v>292</v>
      </c>
      <c r="C164" s="50" t="s">
        <v>294</v>
      </c>
      <c r="D164" s="50" t="s">
        <v>298</v>
      </c>
      <c r="E164" s="50" t="s">
        <v>226</v>
      </c>
      <c r="F164" s="53">
        <v>162.7</v>
      </c>
      <c r="G164" s="53">
        <v>8445</v>
      </c>
    </row>
    <row r="165" spans="1:7" ht="15.75">
      <c r="A165" s="49" t="s">
        <v>301</v>
      </c>
      <c r="B165" s="50" t="s">
        <v>292</v>
      </c>
      <c r="C165" s="50" t="s">
        <v>294</v>
      </c>
      <c r="D165" s="50" t="s">
        <v>298</v>
      </c>
      <c r="E165" s="50" t="s">
        <v>227</v>
      </c>
      <c r="F165" s="53"/>
      <c r="G165" s="53"/>
    </row>
    <row r="166" spans="1:7" ht="31.5">
      <c r="A166" s="49" t="s">
        <v>140</v>
      </c>
      <c r="B166" s="50" t="s">
        <v>292</v>
      </c>
      <c r="C166" s="50" t="s">
        <v>294</v>
      </c>
      <c r="D166" s="50" t="s">
        <v>298</v>
      </c>
      <c r="E166" s="50" t="s">
        <v>141</v>
      </c>
      <c r="F166" s="53">
        <v>-162.7</v>
      </c>
      <c r="G166" s="53"/>
    </row>
    <row r="167" spans="1:7" ht="15.75">
      <c r="A167" s="49" t="s">
        <v>142</v>
      </c>
      <c r="B167" s="50" t="s">
        <v>292</v>
      </c>
      <c r="C167" s="50" t="s">
        <v>294</v>
      </c>
      <c r="D167" s="50" t="s">
        <v>298</v>
      </c>
      <c r="E167" s="50" t="s">
        <v>143</v>
      </c>
      <c r="F167" s="53"/>
      <c r="G167" s="53"/>
    </row>
    <row r="168" spans="1:7" ht="15.75">
      <c r="A168" s="46" t="s">
        <v>302</v>
      </c>
      <c r="B168" s="47" t="s">
        <v>292</v>
      </c>
      <c r="C168" s="47" t="s">
        <v>294</v>
      </c>
      <c r="D168" s="47" t="s">
        <v>296</v>
      </c>
      <c r="E168" s="47" t="s">
        <v>122</v>
      </c>
      <c r="F168" s="48">
        <f>SUM(F169+F172)</f>
        <v>0</v>
      </c>
      <c r="G168" s="48">
        <f>SUM(G169+G172)</f>
        <v>1346</v>
      </c>
    </row>
    <row r="169" spans="1:7" ht="157.5">
      <c r="A169" s="125" t="s">
        <v>31</v>
      </c>
      <c r="B169" s="50" t="s">
        <v>292</v>
      </c>
      <c r="C169" s="108" t="s">
        <v>294</v>
      </c>
      <c r="D169" s="50" t="s">
        <v>8</v>
      </c>
      <c r="E169" s="50" t="s">
        <v>122</v>
      </c>
      <c r="F169" s="53"/>
      <c r="G169" s="53">
        <v>1346</v>
      </c>
    </row>
    <row r="170" spans="1:7" ht="47.25">
      <c r="A170" s="56" t="s">
        <v>228</v>
      </c>
      <c r="B170" s="50" t="s">
        <v>292</v>
      </c>
      <c r="C170" s="108" t="s">
        <v>294</v>
      </c>
      <c r="D170" s="50" t="s">
        <v>8</v>
      </c>
      <c r="E170" s="50" t="s">
        <v>219</v>
      </c>
      <c r="F170" s="53"/>
      <c r="G170" s="53">
        <v>991.8</v>
      </c>
    </row>
    <row r="171" spans="1:7" ht="57" customHeight="1">
      <c r="A171" s="49" t="s">
        <v>300</v>
      </c>
      <c r="B171" s="124" t="s">
        <v>292</v>
      </c>
      <c r="C171" s="50" t="s">
        <v>294</v>
      </c>
      <c r="D171" s="50" t="s">
        <v>8</v>
      </c>
      <c r="E171" s="50" t="s">
        <v>226</v>
      </c>
      <c r="F171" s="53"/>
      <c r="G171" s="53">
        <v>354.2</v>
      </c>
    </row>
    <row r="172" spans="1:7" ht="126.75" customHeight="1">
      <c r="A172" s="97" t="s">
        <v>7</v>
      </c>
      <c r="B172" s="50" t="s">
        <v>292</v>
      </c>
      <c r="C172" s="40" t="s">
        <v>294</v>
      </c>
      <c r="D172" s="50" t="s">
        <v>303</v>
      </c>
      <c r="E172" s="50" t="s">
        <v>226</v>
      </c>
      <c r="F172" s="53"/>
      <c r="G172" s="53"/>
    </row>
    <row r="173" spans="1:7" ht="30" customHeight="1">
      <c r="A173" s="99" t="s">
        <v>304</v>
      </c>
      <c r="B173" s="47" t="s">
        <v>292</v>
      </c>
      <c r="C173" s="47" t="s">
        <v>305</v>
      </c>
      <c r="D173" s="47" t="s">
        <v>121</v>
      </c>
      <c r="E173" s="47" t="s">
        <v>122</v>
      </c>
      <c r="F173" s="48">
        <f>F190+F201+F174+F196</f>
        <v>4459.200000000001</v>
      </c>
      <c r="G173" s="48">
        <f>G190+G201+G174+G196</f>
        <v>98459.4</v>
      </c>
    </row>
    <row r="174" spans="1:7" ht="66.75" customHeight="1">
      <c r="A174" s="46" t="s">
        <v>306</v>
      </c>
      <c r="B174" s="47" t="s">
        <v>292</v>
      </c>
      <c r="C174" s="47" t="s">
        <v>305</v>
      </c>
      <c r="D174" s="47" t="s">
        <v>307</v>
      </c>
      <c r="E174" s="47" t="s">
        <v>122</v>
      </c>
      <c r="F174" s="48">
        <f>F175+F180</f>
        <v>510</v>
      </c>
      <c r="G174" s="48">
        <f>G175+G180</f>
        <v>36732.2</v>
      </c>
    </row>
    <row r="175" spans="1:7" ht="15.75">
      <c r="A175" s="46" t="s">
        <v>299</v>
      </c>
      <c r="B175" s="47" t="s">
        <v>292</v>
      </c>
      <c r="C175" s="47" t="s">
        <v>305</v>
      </c>
      <c r="D175" s="47" t="s">
        <v>307</v>
      </c>
      <c r="E175" s="47" t="s">
        <v>122</v>
      </c>
      <c r="F175" s="48">
        <f>F178+F179+F177+F176</f>
        <v>0</v>
      </c>
      <c r="G175" s="48">
        <f>G178+G179+G177+G176</f>
        <v>25461.8</v>
      </c>
    </row>
    <row r="176" spans="1:7" ht="47.25">
      <c r="A176" s="56" t="s">
        <v>228</v>
      </c>
      <c r="B176" s="50" t="s">
        <v>292</v>
      </c>
      <c r="C176" s="50" t="s">
        <v>305</v>
      </c>
      <c r="D176" s="50" t="s">
        <v>307</v>
      </c>
      <c r="E176" s="50" t="s">
        <v>219</v>
      </c>
      <c r="F176" s="51">
        <v>2561</v>
      </c>
      <c r="G176" s="51">
        <v>25461.8</v>
      </c>
    </row>
    <row r="177" spans="1:7" ht="15.75">
      <c r="A177" s="56" t="s">
        <v>229</v>
      </c>
      <c r="B177" s="50" t="s">
        <v>292</v>
      </c>
      <c r="C177" s="50" t="s">
        <v>305</v>
      </c>
      <c r="D177" s="50" t="s">
        <v>307</v>
      </c>
      <c r="E177" s="50" t="s">
        <v>221</v>
      </c>
      <c r="F177" s="51"/>
      <c r="G177" s="51"/>
    </row>
    <row r="178" spans="1:7" ht="31.5">
      <c r="A178" s="56" t="s">
        <v>140</v>
      </c>
      <c r="B178" s="50" t="s">
        <v>292</v>
      </c>
      <c r="C178" s="50" t="s">
        <v>305</v>
      </c>
      <c r="D178" s="50" t="s">
        <v>307</v>
      </c>
      <c r="E178" s="50" t="s">
        <v>141</v>
      </c>
      <c r="F178" s="51">
        <v>-2427.5</v>
      </c>
      <c r="G178" s="51"/>
    </row>
    <row r="179" spans="1:7" ht="15.75">
      <c r="A179" s="56" t="s">
        <v>142</v>
      </c>
      <c r="B179" s="50" t="s">
        <v>292</v>
      </c>
      <c r="C179" s="50" t="s">
        <v>305</v>
      </c>
      <c r="D179" s="50" t="s">
        <v>307</v>
      </c>
      <c r="E179" s="50" t="s">
        <v>143</v>
      </c>
      <c r="F179" s="51">
        <v>-133.5</v>
      </c>
      <c r="G179" s="51"/>
    </row>
    <row r="180" spans="1:7" ht="15.75">
      <c r="A180" s="46" t="s">
        <v>222</v>
      </c>
      <c r="B180" s="47" t="s">
        <v>292</v>
      </c>
      <c r="C180" s="47" t="s">
        <v>305</v>
      </c>
      <c r="D180" s="47" t="s">
        <v>308</v>
      </c>
      <c r="E180" s="47" t="s">
        <v>122</v>
      </c>
      <c r="F180" s="48">
        <f>F181</f>
        <v>510</v>
      </c>
      <c r="G180" s="48">
        <f>G181</f>
        <v>11270.400000000001</v>
      </c>
    </row>
    <row r="181" spans="1:7" ht="15.75">
      <c r="A181" s="46" t="s">
        <v>309</v>
      </c>
      <c r="B181" s="47" t="s">
        <v>292</v>
      </c>
      <c r="C181" s="47" t="s">
        <v>305</v>
      </c>
      <c r="D181" s="47" t="s">
        <v>307</v>
      </c>
      <c r="E181" s="47" t="s">
        <v>122</v>
      </c>
      <c r="F181" s="48">
        <f>SUM(F182:F189)</f>
        <v>510</v>
      </c>
      <c r="G181" s="48">
        <f>SUM(G182:G189)</f>
        <v>11270.400000000001</v>
      </c>
    </row>
    <row r="182" spans="1:7" ht="15.75">
      <c r="A182" s="49" t="s">
        <v>131</v>
      </c>
      <c r="B182" s="50" t="s">
        <v>292</v>
      </c>
      <c r="C182" s="50" t="s">
        <v>305</v>
      </c>
      <c r="D182" s="50" t="s">
        <v>307</v>
      </c>
      <c r="E182" s="50" t="s">
        <v>310</v>
      </c>
      <c r="F182" s="51"/>
      <c r="G182" s="51">
        <v>1877.4</v>
      </c>
    </row>
    <row r="183" spans="1:7" ht="31.5">
      <c r="A183" s="49" t="s">
        <v>133</v>
      </c>
      <c r="B183" s="50" t="s">
        <v>292</v>
      </c>
      <c r="C183" s="50" t="s">
        <v>305</v>
      </c>
      <c r="D183" s="50" t="s">
        <v>307</v>
      </c>
      <c r="E183" s="50" t="s">
        <v>311</v>
      </c>
      <c r="F183" s="51"/>
      <c r="G183" s="51">
        <v>3.6</v>
      </c>
    </row>
    <row r="184" spans="1:7" ht="31.5">
      <c r="A184" s="49" t="s">
        <v>135</v>
      </c>
      <c r="B184" s="50" t="s">
        <v>292</v>
      </c>
      <c r="C184" s="50" t="s">
        <v>305</v>
      </c>
      <c r="D184" s="50" t="s">
        <v>307</v>
      </c>
      <c r="E184" s="50" t="s">
        <v>137</v>
      </c>
      <c r="F184" s="51">
        <v>201.5</v>
      </c>
      <c r="G184" s="51">
        <v>201.5</v>
      </c>
    </row>
    <row r="185" spans="1:7" ht="31.5">
      <c r="A185" s="49" t="s">
        <v>138</v>
      </c>
      <c r="B185" s="50" t="s">
        <v>292</v>
      </c>
      <c r="C185" s="50" t="s">
        <v>305</v>
      </c>
      <c r="D185" s="50" t="s">
        <v>307</v>
      </c>
      <c r="E185" s="50" t="s">
        <v>139</v>
      </c>
      <c r="F185" s="51">
        <v>-201.5</v>
      </c>
      <c r="G185" s="51">
        <v>8301.1</v>
      </c>
    </row>
    <row r="186" spans="1:7" ht="31.5">
      <c r="A186" s="49" t="s">
        <v>140</v>
      </c>
      <c r="B186" s="50" t="s">
        <v>292</v>
      </c>
      <c r="C186" s="50" t="s">
        <v>305</v>
      </c>
      <c r="D186" s="50" t="s">
        <v>307</v>
      </c>
      <c r="E186" s="50" t="s">
        <v>141</v>
      </c>
      <c r="F186" s="51"/>
      <c r="G186" s="51">
        <v>359.1</v>
      </c>
    </row>
    <row r="187" spans="1:7" ht="15.75">
      <c r="A187" s="49" t="s">
        <v>142</v>
      </c>
      <c r="B187" s="50" t="s">
        <v>292</v>
      </c>
      <c r="C187" s="50" t="s">
        <v>305</v>
      </c>
      <c r="D187" s="50" t="s">
        <v>307</v>
      </c>
      <c r="E187" s="50" t="s">
        <v>143</v>
      </c>
      <c r="F187" s="51"/>
      <c r="G187" s="51">
        <v>17.7</v>
      </c>
    </row>
    <row r="188" spans="1:7" ht="31.5">
      <c r="A188" s="49" t="s">
        <v>312</v>
      </c>
      <c r="B188" s="50" t="s">
        <v>292</v>
      </c>
      <c r="C188" s="50" t="s">
        <v>305</v>
      </c>
      <c r="D188" s="50" t="s">
        <v>313</v>
      </c>
      <c r="E188" s="50" t="s">
        <v>139</v>
      </c>
      <c r="F188" s="51">
        <v>510</v>
      </c>
      <c r="G188" s="51">
        <v>510</v>
      </c>
    </row>
    <row r="189" spans="1:7" ht="31.5">
      <c r="A189" s="49" t="s">
        <v>138</v>
      </c>
      <c r="B189" s="50" t="s">
        <v>292</v>
      </c>
      <c r="C189" s="50" t="s">
        <v>305</v>
      </c>
      <c r="D189" s="50" t="s">
        <v>314</v>
      </c>
      <c r="E189" s="50" t="s">
        <v>139</v>
      </c>
      <c r="F189" s="51"/>
      <c r="G189" s="51"/>
    </row>
    <row r="190" spans="1:7" ht="15.75">
      <c r="A190" s="46" t="s">
        <v>315</v>
      </c>
      <c r="B190" s="47" t="s">
        <v>292</v>
      </c>
      <c r="C190" s="47" t="s">
        <v>305</v>
      </c>
      <c r="D190" s="47" t="s">
        <v>316</v>
      </c>
      <c r="E190" s="47" t="s">
        <v>122</v>
      </c>
      <c r="F190" s="48">
        <f>F192+F193+F194+F195</f>
        <v>0</v>
      </c>
      <c r="G190" s="48">
        <f>G192+G193+G194+G195</f>
        <v>2854.2</v>
      </c>
    </row>
    <row r="191" spans="1:7" ht="78.75">
      <c r="A191" s="46" t="s">
        <v>11</v>
      </c>
      <c r="B191" s="47" t="s">
        <v>292</v>
      </c>
      <c r="C191" s="47" t="s">
        <v>305</v>
      </c>
      <c r="D191" s="47" t="s">
        <v>316</v>
      </c>
      <c r="E191" s="47" t="s">
        <v>122</v>
      </c>
      <c r="F191" s="48"/>
      <c r="G191" s="48">
        <v>2854.2</v>
      </c>
    </row>
    <row r="192" spans="1:7" ht="48.75" customHeight="1">
      <c r="A192" s="49" t="s">
        <v>300</v>
      </c>
      <c r="B192" s="50" t="s">
        <v>292</v>
      </c>
      <c r="C192" s="50" t="s">
        <v>305</v>
      </c>
      <c r="D192" s="50" t="s">
        <v>317</v>
      </c>
      <c r="E192" s="50" t="s">
        <v>226</v>
      </c>
      <c r="F192" s="53">
        <v>117</v>
      </c>
      <c r="G192" s="53">
        <v>2854.2</v>
      </c>
    </row>
    <row r="193" spans="1:7" ht="15.75">
      <c r="A193" s="49" t="s">
        <v>301</v>
      </c>
      <c r="B193" s="50" t="s">
        <v>292</v>
      </c>
      <c r="C193" s="50" t="s">
        <v>305</v>
      </c>
      <c r="D193" s="50" t="s">
        <v>317</v>
      </c>
      <c r="E193" s="50" t="s">
        <v>227</v>
      </c>
      <c r="F193" s="53"/>
      <c r="G193" s="53"/>
    </row>
    <row r="194" spans="1:7" ht="31.5">
      <c r="A194" s="49" t="s">
        <v>140</v>
      </c>
      <c r="B194" s="50" t="s">
        <v>292</v>
      </c>
      <c r="C194" s="50" t="s">
        <v>305</v>
      </c>
      <c r="D194" s="50" t="s">
        <v>317</v>
      </c>
      <c r="E194" s="50" t="s">
        <v>141</v>
      </c>
      <c r="F194" s="53">
        <v>-117</v>
      </c>
      <c r="G194" s="53">
        <v>0</v>
      </c>
    </row>
    <row r="195" spans="1:7" ht="15.75">
      <c r="A195" s="49" t="s">
        <v>142</v>
      </c>
      <c r="B195" s="50" t="s">
        <v>292</v>
      </c>
      <c r="C195" s="50" t="s">
        <v>305</v>
      </c>
      <c r="D195" s="50" t="s">
        <v>317</v>
      </c>
      <c r="E195" s="50" t="s">
        <v>143</v>
      </c>
      <c r="F195" s="53"/>
      <c r="G195" s="53"/>
    </row>
    <row r="196" spans="1:7" ht="16.5" thickBot="1">
      <c r="A196" s="87" t="s">
        <v>42</v>
      </c>
      <c r="B196" s="47" t="s">
        <v>292</v>
      </c>
      <c r="C196" s="47" t="s">
        <v>305</v>
      </c>
      <c r="D196" s="47" t="s">
        <v>314</v>
      </c>
      <c r="E196" s="47" t="s">
        <v>122</v>
      </c>
      <c r="F196" s="48">
        <f>F199+F200</f>
        <v>0</v>
      </c>
      <c r="G196" s="48">
        <f>G199+G200</f>
        <v>0</v>
      </c>
    </row>
    <row r="197" spans="1:7" ht="31.5">
      <c r="A197" s="121" t="s">
        <v>3</v>
      </c>
      <c r="B197" s="50" t="s">
        <v>292</v>
      </c>
      <c r="C197" s="50" t="s">
        <v>305</v>
      </c>
      <c r="D197" s="50" t="s">
        <v>314</v>
      </c>
      <c r="E197" s="50" t="s">
        <v>122</v>
      </c>
      <c r="F197" s="53"/>
      <c r="G197" s="53"/>
    </row>
    <row r="198" spans="1:7" ht="15.75">
      <c r="A198" s="122" t="s">
        <v>318</v>
      </c>
      <c r="B198" s="50" t="s">
        <v>292</v>
      </c>
      <c r="C198" s="50" t="s">
        <v>305</v>
      </c>
      <c r="D198" s="50" t="s">
        <v>314</v>
      </c>
      <c r="E198" s="50" t="s">
        <v>122</v>
      </c>
      <c r="F198" s="53"/>
      <c r="G198" s="53"/>
    </row>
    <row r="199" spans="1:7" ht="15.75">
      <c r="A199" s="88" t="s">
        <v>319</v>
      </c>
      <c r="B199" s="50" t="s">
        <v>292</v>
      </c>
      <c r="C199" s="50" t="s">
        <v>305</v>
      </c>
      <c r="D199" s="50" t="s">
        <v>314</v>
      </c>
      <c r="E199" s="50" t="s">
        <v>207</v>
      </c>
      <c r="F199" s="53"/>
      <c r="G199" s="53"/>
    </row>
    <row r="200" spans="1:7" ht="15.75">
      <c r="A200" s="134" t="s">
        <v>319</v>
      </c>
      <c r="B200" s="50" t="s">
        <v>292</v>
      </c>
      <c r="C200" s="50" t="s">
        <v>305</v>
      </c>
      <c r="D200" s="50" t="s">
        <v>314</v>
      </c>
      <c r="E200" s="50" t="s">
        <v>221</v>
      </c>
      <c r="F200" s="53"/>
      <c r="G200" s="53"/>
    </row>
    <row r="201" spans="1:7" ht="15.75">
      <c r="A201" s="89" t="s">
        <v>302</v>
      </c>
      <c r="B201" s="47" t="s">
        <v>292</v>
      </c>
      <c r="C201" s="47" t="s">
        <v>305</v>
      </c>
      <c r="D201" s="47" t="s">
        <v>121</v>
      </c>
      <c r="E201" s="47" t="s">
        <v>122</v>
      </c>
      <c r="F201" s="48">
        <f>SUM(F203+F206+F209+F212+F214)</f>
        <v>3949.2000000000003</v>
      </c>
      <c r="G201" s="48">
        <f>SUM(G203+G206+G209+G212+G214)</f>
        <v>58873</v>
      </c>
    </row>
    <row r="202" spans="1:7" ht="94.5">
      <c r="A202" s="85" t="s">
        <v>45</v>
      </c>
      <c r="B202" s="50" t="s">
        <v>292</v>
      </c>
      <c r="C202" s="50" t="s">
        <v>305</v>
      </c>
      <c r="D202" s="50" t="s">
        <v>320</v>
      </c>
      <c r="E202" s="50" t="s">
        <v>310</v>
      </c>
      <c r="F202" s="53"/>
      <c r="G202" s="53"/>
    </row>
    <row r="203" spans="1:7" ht="109.5" customHeight="1">
      <c r="A203" s="58" t="s">
        <v>15</v>
      </c>
      <c r="B203" s="50" t="s">
        <v>292</v>
      </c>
      <c r="C203" s="50" t="s">
        <v>305</v>
      </c>
      <c r="D203" s="50" t="s">
        <v>9</v>
      </c>
      <c r="E203" s="50" t="s">
        <v>122</v>
      </c>
      <c r="F203" s="53">
        <f>F204+F205</f>
        <v>-4.5</v>
      </c>
      <c r="G203" s="53">
        <f>G204+G205</f>
        <v>362.1</v>
      </c>
    </row>
    <row r="204" spans="1:7" ht="33" customHeight="1">
      <c r="A204" s="49" t="s">
        <v>138</v>
      </c>
      <c r="B204" s="50" t="s">
        <v>292</v>
      </c>
      <c r="C204" s="50" t="s">
        <v>305</v>
      </c>
      <c r="D204" s="50" t="s">
        <v>9</v>
      </c>
      <c r="E204" s="50" t="s">
        <v>139</v>
      </c>
      <c r="F204" s="53">
        <v>-3.6</v>
      </c>
      <c r="G204" s="53">
        <v>289.7</v>
      </c>
    </row>
    <row r="205" spans="1:7" ht="52.5" customHeight="1">
      <c r="A205" s="56" t="s">
        <v>228</v>
      </c>
      <c r="B205" s="50" t="s">
        <v>292</v>
      </c>
      <c r="C205" s="50" t="s">
        <v>305</v>
      </c>
      <c r="D205" s="50" t="s">
        <v>9</v>
      </c>
      <c r="E205" s="50" t="s">
        <v>219</v>
      </c>
      <c r="F205" s="53">
        <v>-0.9</v>
      </c>
      <c r="G205" s="53">
        <v>72.4</v>
      </c>
    </row>
    <row r="206" spans="1:7" ht="75.75" customHeight="1">
      <c r="A206" s="58" t="s">
        <v>32</v>
      </c>
      <c r="B206" s="50" t="s">
        <v>292</v>
      </c>
      <c r="C206" s="50" t="s">
        <v>305</v>
      </c>
      <c r="D206" s="50" t="s">
        <v>322</v>
      </c>
      <c r="E206" s="50" t="s">
        <v>122</v>
      </c>
      <c r="F206" s="53"/>
      <c r="G206" s="53">
        <v>1571.3</v>
      </c>
    </row>
    <row r="207" spans="1:7" ht="34.5" customHeight="1">
      <c r="A207" s="49" t="s">
        <v>138</v>
      </c>
      <c r="B207" s="50" t="s">
        <v>292</v>
      </c>
      <c r="C207" s="50" t="s">
        <v>305</v>
      </c>
      <c r="D207" s="50" t="s">
        <v>322</v>
      </c>
      <c r="E207" s="50" t="s">
        <v>139</v>
      </c>
      <c r="F207" s="53"/>
      <c r="G207" s="53">
        <v>234.6</v>
      </c>
    </row>
    <row r="208" spans="1:7" ht="59.25" customHeight="1">
      <c r="A208" s="56" t="s">
        <v>228</v>
      </c>
      <c r="B208" s="50" t="s">
        <v>292</v>
      </c>
      <c r="C208" s="50" t="s">
        <v>305</v>
      </c>
      <c r="D208" s="50" t="s">
        <v>322</v>
      </c>
      <c r="E208" s="50" t="s">
        <v>219</v>
      </c>
      <c r="F208" s="53"/>
      <c r="G208" s="53">
        <v>1336.7</v>
      </c>
    </row>
    <row r="209" spans="1:7" ht="183" customHeight="1">
      <c r="A209" s="118" t="s">
        <v>28</v>
      </c>
      <c r="B209" s="50" t="s">
        <v>292</v>
      </c>
      <c r="C209" s="50" t="s">
        <v>305</v>
      </c>
      <c r="D209" s="50" t="s">
        <v>29</v>
      </c>
      <c r="E209" s="50" t="s">
        <v>122</v>
      </c>
      <c r="F209" s="53">
        <f>F210+F211</f>
        <v>3953.7000000000003</v>
      </c>
      <c r="G209" s="53">
        <f>G210+G211</f>
        <v>54241.7</v>
      </c>
    </row>
    <row r="210" spans="1:7" ht="25.5" customHeight="1">
      <c r="A210" s="49" t="s">
        <v>131</v>
      </c>
      <c r="B210" s="50" t="s">
        <v>292</v>
      </c>
      <c r="C210" s="50" t="s">
        <v>305</v>
      </c>
      <c r="D210" s="50" t="s">
        <v>29</v>
      </c>
      <c r="E210" s="50" t="s">
        <v>310</v>
      </c>
      <c r="F210" s="53">
        <v>-881.4</v>
      </c>
      <c r="G210" s="53">
        <v>10998.3</v>
      </c>
    </row>
    <row r="211" spans="1:7" ht="61.5" customHeight="1">
      <c r="A211" s="56" t="s">
        <v>228</v>
      </c>
      <c r="B211" s="77" t="s">
        <v>292</v>
      </c>
      <c r="C211" s="77" t="s">
        <v>305</v>
      </c>
      <c r="D211" s="77" t="s">
        <v>29</v>
      </c>
      <c r="E211" s="77" t="s">
        <v>219</v>
      </c>
      <c r="F211" s="117">
        <v>4835.1</v>
      </c>
      <c r="G211" s="117">
        <v>43243.4</v>
      </c>
    </row>
    <row r="212" spans="1:7" ht="149.25" customHeight="1">
      <c r="A212" s="116" t="s">
        <v>46</v>
      </c>
      <c r="B212" s="50" t="s">
        <v>292</v>
      </c>
      <c r="C212" s="50" t="s">
        <v>305</v>
      </c>
      <c r="D212" s="50" t="s">
        <v>30</v>
      </c>
      <c r="E212" s="77" t="s">
        <v>122</v>
      </c>
      <c r="F212" s="117"/>
      <c r="G212" s="117">
        <v>2638.6</v>
      </c>
    </row>
    <row r="213" spans="1:7" ht="57" customHeight="1">
      <c r="A213" s="116" t="s">
        <v>54</v>
      </c>
      <c r="B213" s="50" t="s">
        <v>292</v>
      </c>
      <c r="C213" s="50" t="s">
        <v>305</v>
      </c>
      <c r="D213" s="50" t="s">
        <v>30</v>
      </c>
      <c r="E213" s="50" t="s">
        <v>321</v>
      </c>
      <c r="F213" s="53"/>
      <c r="G213" s="53">
        <v>2638.6</v>
      </c>
    </row>
    <row r="214" spans="1:7" ht="64.5" customHeight="1">
      <c r="A214" s="58" t="s">
        <v>34</v>
      </c>
      <c r="B214" s="50" t="s">
        <v>292</v>
      </c>
      <c r="C214" s="50" t="s">
        <v>305</v>
      </c>
      <c r="D214" s="50" t="s">
        <v>10</v>
      </c>
      <c r="E214" s="50" t="s">
        <v>122</v>
      </c>
      <c r="F214" s="53"/>
      <c r="G214" s="53">
        <v>59.3</v>
      </c>
    </row>
    <row r="215" spans="1:7" ht="36.75" customHeight="1">
      <c r="A215" s="49" t="s">
        <v>131</v>
      </c>
      <c r="B215" s="50" t="s">
        <v>292</v>
      </c>
      <c r="C215" s="50" t="s">
        <v>305</v>
      </c>
      <c r="D215" s="50" t="s">
        <v>10</v>
      </c>
      <c r="E215" s="50" t="s">
        <v>310</v>
      </c>
      <c r="F215" s="90"/>
      <c r="G215" s="90">
        <v>13.7</v>
      </c>
    </row>
    <row r="216" spans="1:7" ht="50.25" customHeight="1">
      <c r="A216" s="56" t="s">
        <v>228</v>
      </c>
      <c r="B216" s="50" t="s">
        <v>292</v>
      </c>
      <c r="C216" s="50" t="s">
        <v>305</v>
      </c>
      <c r="D216" s="50" t="s">
        <v>10</v>
      </c>
      <c r="E216" s="50" t="s">
        <v>219</v>
      </c>
      <c r="F216" s="90"/>
      <c r="G216" s="90">
        <v>45.6</v>
      </c>
    </row>
    <row r="217" spans="1:7" ht="27.75" customHeight="1">
      <c r="A217" s="105" t="s">
        <v>210</v>
      </c>
      <c r="B217" s="103" t="s">
        <v>292</v>
      </c>
      <c r="C217" s="103" t="s">
        <v>211</v>
      </c>
      <c r="D217" s="103" t="s">
        <v>121</v>
      </c>
      <c r="E217" s="103" t="s">
        <v>122</v>
      </c>
      <c r="F217" s="104">
        <f>F218+F220+F224+F222</f>
        <v>0</v>
      </c>
      <c r="G217" s="104">
        <f>G218+G220+G224+G222</f>
        <v>225.1</v>
      </c>
    </row>
    <row r="218" spans="1:7" ht="63.75" customHeight="1">
      <c r="A218" s="85" t="s">
        <v>323</v>
      </c>
      <c r="B218" s="50" t="s">
        <v>292</v>
      </c>
      <c r="C218" s="50" t="s">
        <v>211</v>
      </c>
      <c r="D218" s="50" t="s">
        <v>324</v>
      </c>
      <c r="E218" s="128"/>
      <c r="F218" s="129"/>
      <c r="G218" s="129">
        <v>65.5</v>
      </c>
    </row>
    <row r="219" spans="1:7" ht="31.5">
      <c r="A219" s="49" t="s">
        <v>138</v>
      </c>
      <c r="B219" s="50" t="s">
        <v>292</v>
      </c>
      <c r="C219" s="50" t="s">
        <v>211</v>
      </c>
      <c r="D219" s="50" t="s">
        <v>324</v>
      </c>
      <c r="E219" s="50" t="s">
        <v>139</v>
      </c>
      <c r="F219" s="86"/>
      <c r="G219" s="86">
        <v>65.5</v>
      </c>
    </row>
    <row r="220" spans="1:7" ht="93.75">
      <c r="A220" s="76" t="s">
        <v>355</v>
      </c>
      <c r="B220" s="50" t="s">
        <v>292</v>
      </c>
      <c r="C220" s="50" t="s">
        <v>211</v>
      </c>
      <c r="D220" s="50" t="s">
        <v>325</v>
      </c>
      <c r="E220" s="50"/>
      <c r="F220" s="86"/>
      <c r="G220" s="86"/>
    </row>
    <row r="221" spans="1:7" ht="15.75">
      <c r="A221" s="76" t="s">
        <v>55</v>
      </c>
      <c r="B221" s="50" t="s">
        <v>292</v>
      </c>
      <c r="C221" s="50" t="s">
        <v>211</v>
      </c>
      <c r="D221" s="50" t="s">
        <v>325</v>
      </c>
      <c r="E221" s="50" t="s">
        <v>207</v>
      </c>
      <c r="F221" s="51"/>
      <c r="G221" s="51"/>
    </row>
    <row r="222" spans="1:7" ht="63">
      <c r="A222" s="57" t="s">
        <v>33</v>
      </c>
      <c r="B222" s="50" t="s">
        <v>292</v>
      </c>
      <c r="C222" s="50" t="s">
        <v>211</v>
      </c>
      <c r="D222" s="50" t="s">
        <v>326</v>
      </c>
      <c r="E222" s="50"/>
      <c r="F222" s="51">
        <v>-159.6</v>
      </c>
      <c r="G222" s="51"/>
    </row>
    <row r="223" spans="1:7" ht="15.75">
      <c r="A223" s="58" t="s">
        <v>56</v>
      </c>
      <c r="B223" s="50" t="s">
        <v>292</v>
      </c>
      <c r="C223" s="50" t="s">
        <v>211</v>
      </c>
      <c r="D223" s="50" t="s">
        <v>326</v>
      </c>
      <c r="E223" s="50" t="s">
        <v>146</v>
      </c>
      <c r="F223" s="53">
        <v>-159.6</v>
      </c>
      <c r="G223" s="53"/>
    </row>
    <row r="224" spans="1:7" ht="63">
      <c r="A224" s="58" t="s">
        <v>33</v>
      </c>
      <c r="B224" s="50" t="s">
        <v>292</v>
      </c>
      <c r="C224" s="50" t="s">
        <v>211</v>
      </c>
      <c r="D224" s="50" t="s">
        <v>6</v>
      </c>
      <c r="E224" s="50"/>
      <c r="F224" s="51">
        <v>159.6</v>
      </c>
      <c r="G224" s="51">
        <v>159.6</v>
      </c>
    </row>
    <row r="225" spans="1:7" ht="47.25">
      <c r="A225" s="56" t="s">
        <v>228</v>
      </c>
      <c r="B225" s="50" t="s">
        <v>292</v>
      </c>
      <c r="C225" s="50" t="s">
        <v>211</v>
      </c>
      <c r="D225" s="50" t="s">
        <v>6</v>
      </c>
      <c r="E225" s="50" t="s">
        <v>219</v>
      </c>
      <c r="F225" s="53">
        <v>159.6</v>
      </c>
      <c r="G225" s="53">
        <v>159.6</v>
      </c>
    </row>
    <row r="226" spans="1:7" ht="34.5" customHeight="1">
      <c r="A226" s="89" t="s">
        <v>327</v>
      </c>
      <c r="B226" s="103" t="s">
        <v>292</v>
      </c>
      <c r="C226" s="103" t="s">
        <v>328</v>
      </c>
      <c r="D226" s="103" t="s">
        <v>121</v>
      </c>
      <c r="E226" s="103" t="s">
        <v>122</v>
      </c>
      <c r="F226" s="104">
        <f>F227+F232</f>
        <v>0</v>
      </c>
      <c r="G226" s="104">
        <f>G227+G232</f>
        <v>7258.8</v>
      </c>
    </row>
    <row r="227" spans="1:7" ht="47.25">
      <c r="A227" s="46" t="s">
        <v>127</v>
      </c>
      <c r="B227" s="47" t="s">
        <v>292</v>
      </c>
      <c r="C227" s="47" t="s">
        <v>328</v>
      </c>
      <c r="D227" s="47" t="s">
        <v>128</v>
      </c>
      <c r="E227" s="47" t="s">
        <v>122</v>
      </c>
      <c r="F227" s="48">
        <f>SUM(F228)</f>
        <v>0</v>
      </c>
      <c r="G227" s="48">
        <f>SUM(G228)</f>
        <v>2926</v>
      </c>
    </row>
    <row r="228" spans="1:7" ht="15.75">
      <c r="A228" s="46" t="s">
        <v>129</v>
      </c>
      <c r="B228" s="47" t="s">
        <v>292</v>
      </c>
      <c r="C228" s="47" t="s">
        <v>328</v>
      </c>
      <c r="D228" s="47" t="s">
        <v>130</v>
      </c>
      <c r="E228" s="47" t="s">
        <v>122</v>
      </c>
      <c r="F228" s="48">
        <f>SUM(F229:F231)</f>
        <v>0</v>
      </c>
      <c r="G228" s="48">
        <f>SUM(G229:G231)</f>
        <v>2926</v>
      </c>
    </row>
    <row r="229" spans="1:7" ht="15.75">
      <c r="A229" s="49" t="s">
        <v>131</v>
      </c>
      <c r="B229" s="50" t="s">
        <v>292</v>
      </c>
      <c r="C229" s="50" t="s">
        <v>328</v>
      </c>
      <c r="D229" s="50" t="s">
        <v>130</v>
      </c>
      <c r="E229" s="50" t="s">
        <v>132</v>
      </c>
      <c r="F229" s="53"/>
      <c r="G229" s="53">
        <v>2924.8</v>
      </c>
    </row>
    <row r="230" spans="1:7" ht="31.5">
      <c r="A230" s="49" t="s">
        <v>133</v>
      </c>
      <c r="B230" s="50" t="s">
        <v>292</v>
      </c>
      <c r="C230" s="50" t="s">
        <v>328</v>
      </c>
      <c r="D230" s="50" t="s">
        <v>130</v>
      </c>
      <c r="E230" s="50" t="s">
        <v>134</v>
      </c>
      <c r="F230" s="53"/>
      <c r="G230" s="53">
        <v>1.2</v>
      </c>
    </row>
    <row r="231" spans="1:7" ht="31.5">
      <c r="A231" s="49" t="s">
        <v>138</v>
      </c>
      <c r="B231" s="50" t="s">
        <v>292</v>
      </c>
      <c r="C231" s="50" t="s">
        <v>328</v>
      </c>
      <c r="D231" s="50" t="s">
        <v>130</v>
      </c>
      <c r="E231" s="50" t="s">
        <v>139</v>
      </c>
      <c r="F231" s="53"/>
      <c r="G231" s="53"/>
    </row>
    <row r="232" spans="1:7" ht="63">
      <c r="A232" s="46" t="s">
        <v>341</v>
      </c>
      <c r="B232" s="47" t="s">
        <v>292</v>
      </c>
      <c r="C232" s="47" t="s">
        <v>328</v>
      </c>
      <c r="D232" s="47" t="s">
        <v>342</v>
      </c>
      <c r="E232" s="47" t="s">
        <v>122</v>
      </c>
      <c r="F232" s="48">
        <f>SUM(F233)</f>
        <v>0</v>
      </c>
      <c r="G232" s="48">
        <f>SUM(G233)</f>
        <v>4332.8</v>
      </c>
    </row>
    <row r="233" spans="1:7" ht="31.5">
      <c r="A233" s="46" t="s">
        <v>343</v>
      </c>
      <c r="B233" s="47" t="s">
        <v>292</v>
      </c>
      <c r="C233" s="47" t="s">
        <v>328</v>
      </c>
      <c r="D233" s="47" t="s">
        <v>344</v>
      </c>
      <c r="E233" s="47" t="s">
        <v>122</v>
      </c>
      <c r="F233" s="48">
        <f>SUM(F234:F239)</f>
        <v>0</v>
      </c>
      <c r="G233" s="48">
        <f>SUM(G234:G239)</f>
        <v>4332.8</v>
      </c>
    </row>
    <row r="234" spans="1:7" ht="15.75">
      <c r="A234" s="49" t="s">
        <v>131</v>
      </c>
      <c r="B234" s="50" t="s">
        <v>292</v>
      </c>
      <c r="C234" s="50" t="s">
        <v>328</v>
      </c>
      <c r="D234" s="50" t="s">
        <v>344</v>
      </c>
      <c r="E234" s="50" t="s">
        <v>132</v>
      </c>
      <c r="F234" s="53"/>
      <c r="G234" s="53">
        <v>1323.8</v>
      </c>
    </row>
    <row r="235" spans="1:7" ht="31.5">
      <c r="A235" s="49" t="s">
        <v>133</v>
      </c>
      <c r="B235" s="50" t="s">
        <v>292</v>
      </c>
      <c r="C235" s="50" t="s">
        <v>328</v>
      </c>
      <c r="D235" s="50" t="s">
        <v>344</v>
      </c>
      <c r="E235" s="50" t="s">
        <v>134</v>
      </c>
      <c r="F235" s="53"/>
      <c r="G235" s="53">
        <v>4.8</v>
      </c>
    </row>
    <row r="236" spans="1:7" ht="31.5">
      <c r="A236" s="49" t="s">
        <v>135</v>
      </c>
      <c r="B236" s="50" t="s">
        <v>292</v>
      </c>
      <c r="C236" s="50" t="s">
        <v>328</v>
      </c>
      <c r="D236" s="50" t="s">
        <v>344</v>
      </c>
      <c r="E236" s="50" t="s">
        <v>137</v>
      </c>
      <c r="F236" s="53">
        <v>436.8</v>
      </c>
      <c r="G236" s="53">
        <v>436.8</v>
      </c>
    </row>
    <row r="237" spans="1:7" ht="31.5">
      <c r="A237" s="49" t="s">
        <v>138</v>
      </c>
      <c r="B237" s="50" t="s">
        <v>292</v>
      </c>
      <c r="C237" s="50" t="s">
        <v>328</v>
      </c>
      <c r="D237" s="50" t="s">
        <v>344</v>
      </c>
      <c r="E237" s="50" t="s">
        <v>139</v>
      </c>
      <c r="F237" s="53">
        <v>-436.8</v>
      </c>
      <c r="G237" s="53">
        <v>2436.4</v>
      </c>
    </row>
    <row r="238" spans="1:7" ht="31.5">
      <c r="A238" s="49" t="s">
        <v>140</v>
      </c>
      <c r="B238" s="50" t="s">
        <v>292</v>
      </c>
      <c r="C238" s="50" t="s">
        <v>328</v>
      </c>
      <c r="D238" s="50" t="s">
        <v>344</v>
      </c>
      <c r="E238" s="50" t="s">
        <v>141</v>
      </c>
      <c r="F238" s="53"/>
      <c r="G238" s="53">
        <v>15.6</v>
      </c>
    </row>
    <row r="239" spans="1:7" ht="15.75">
      <c r="A239" s="49" t="s">
        <v>142</v>
      </c>
      <c r="B239" s="50" t="s">
        <v>292</v>
      </c>
      <c r="C239" s="50" t="s">
        <v>328</v>
      </c>
      <c r="D239" s="50" t="s">
        <v>344</v>
      </c>
      <c r="E239" s="50" t="s">
        <v>143</v>
      </c>
      <c r="F239" s="53"/>
      <c r="G239" s="53">
        <v>115.4</v>
      </c>
    </row>
    <row r="240" spans="1:7" ht="15.75">
      <c r="A240" s="106" t="s">
        <v>243</v>
      </c>
      <c r="B240" s="103" t="s">
        <v>292</v>
      </c>
      <c r="C240" s="103" t="s">
        <v>244</v>
      </c>
      <c r="D240" s="103" t="s">
        <v>121</v>
      </c>
      <c r="E240" s="103" t="s">
        <v>122</v>
      </c>
      <c r="F240" s="104">
        <f>F241</f>
        <v>0</v>
      </c>
      <c r="G240" s="104">
        <f>G241</f>
        <v>1542.9</v>
      </c>
    </row>
    <row r="241" spans="1:7" ht="15.75">
      <c r="A241" s="46" t="s">
        <v>262</v>
      </c>
      <c r="B241" s="47" t="s">
        <v>292</v>
      </c>
      <c r="C241" s="47" t="s">
        <v>263</v>
      </c>
      <c r="D241" s="47" t="s">
        <v>121</v>
      </c>
      <c r="E241" s="47" t="s">
        <v>122</v>
      </c>
      <c r="F241" s="48">
        <f>SUM(F242)</f>
        <v>0</v>
      </c>
      <c r="G241" s="48">
        <f>SUM(G242)</f>
        <v>1542.9</v>
      </c>
    </row>
    <row r="242" spans="1:7" ht="78.75">
      <c r="A242" s="58" t="s">
        <v>35</v>
      </c>
      <c r="B242" s="54" t="s">
        <v>292</v>
      </c>
      <c r="C242" s="54" t="s">
        <v>263</v>
      </c>
      <c r="D242" s="54" t="s">
        <v>36</v>
      </c>
      <c r="E242" s="50" t="s">
        <v>122</v>
      </c>
      <c r="F242" s="53">
        <f>F243+F244+F245+F246</f>
        <v>0</v>
      </c>
      <c r="G242" s="53">
        <f>G243+G244+G245+G246</f>
        <v>1542.9</v>
      </c>
    </row>
    <row r="243" spans="1:7" ht="63" customHeight="1">
      <c r="A243" s="56" t="s">
        <v>58</v>
      </c>
      <c r="B243" s="54" t="s">
        <v>292</v>
      </c>
      <c r="C243" s="54" t="s">
        <v>263</v>
      </c>
      <c r="D243" s="54" t="s">
        <v>36</v>
      </c>
      <c r="E243" s="50" t="s">
        <v>219</v>
      </c>
      <c r="F243" s="53"/>
      <c r="G243" s="53">
        <v>1008.2</v>
      </c>
    </row>
    <row r="244" spans="1:7" ht="38.25" customHeight="1">
      <c r="A244" s="58" t="s">
        <v>59</v>
      </c>
      <c r="B244" s="54" t="s">
        <v>292</v>
      </c>
      <c r="C244" s="54" t="s">
        <v>263</v>
      </c>
      <c r="D244" s="54" t="s">
        <v>36</v>
      </c>
      <c r="E244" s="50" t="s">
        <v>41</v>
      </c>
      <c r="F244" s="53"/>
      <c r="G244" s="53">
        <v>99</v>
      </c>
    </row>
    <row r="245" spans="1:7" ht="66" customHeight="1">
      <c r="A245" s="49" t="s">
        <v>300</v>
      </c>
      <c r="B245" s="54" t="s">
        <v>292</v>
      </c>
      <c r="C245" s="54" t="s">
        <v>263</v>
      </c>
      <c r="D245" s="54" t="s">
        <v>36</v>
      </c>
      <c r="E245" s="50" t="s">
        <v>226</v>
      </c>
      <c r="F245" s="53"/>
      <c r="G245" s="53">
        <v>413.7</v>
      </c>
    </row>
    <row r="246" spans="1:7" ht="63.75" customHeight="1">
      <c r="A246" s="56" t="s">
        <v>57</v>
      </c>
      <c r="B246" s="54" t="s">
        <v>292</v>
      </c>
      <c r="C246" s="54" t="s">
        <v>263</v>
      </c>
      <c r="D246" s="54" t="s">
        <v>36</v>
      </c>
      <c r="E246" s="50" t="s">
        <v>219</v>
      </c>
      <c r="F246" s="53"/>
      <c r="G246" s="53">
        <v>22</v>
      </c>
    </row>
    <row r="247" spans="1:7" ht="31.5">
      <c r="A247" s="43" t="s">
        <v>2</v>
      </c>
      <c r="B247" s="44" t="s">
        <v>1</v>
      </c>
      <c r="C247" s="44" t="s">
        <v>120</v>
      </c>
      <c r="D247" s="44" t="s">
        <v>121</v>
      </c>
      <c r="E247" s="44" t="s">
        <v>122</v>
      </c>
      <c r="F247" s="45">
        <f>F248+F264</f>
        <v>0</v>
      </c>
      <c r="G247" s="45">
        <f>G248+G264</f>
        <v>5986.2</v>
      </c>
    </row>
    <row r="248" spans="1:7" ht="15.75">
      <c r="A248" s="46" t="s">
        <v>123</v>
      </c>
      <c r="B248" s="47" t="s">
        <v>1</v>
      </c>
      <c r="C248" s="47" t="s">
        <v>124</v>
      </c>
      <c r="D248" s="47" t="s">
        <v>121</v>
      </c>
      <c r="E248" s="47" t="s">
        <v>122</v>
      </c>
      <c r="F248" s="48">
        <f>F249+F258</f>
        <v>0</v>
      </c>
      <c r="G248" s="48">
        <f>G249+G258</f>
        <v>4693.2</v>
      </c>
    </row>
    <row r="249" spans="1:7" ht="47.25">
      <c r="A249" s="46" t="s">
        <v>345</v>
      </c>
      <c r="B249" s="47" t="s">
        <v>1</v>
      </c>
      <c r="C249" s="47" t="s">
        <v>291</v>
      </c>
      <c r="D249" s="47" t="s">
        <v>121</v>
      </c>
      <c r="E249" s="47" t="s">
        <v>122</v>
      </c>
      <c r="F249" s="48">
        <f>F250</f>
        <v>0</v>
      </c>
      <c r="G249" s="48">
        <f>G250</f>
        <v>4693.2</v>
      </c>
    </row>
    <row r="250" spans="1:7" ht="47.25">
      <c r="A250" s="46" t="s">
        <v>346</v>
      </c>
      <c r="B250" s="47" t="s">
        <v>1</v>
      </c>
      <c r="C250" s="47" t="s">
        <v>291</v>
      </c>
      <c r="D250" s="47" t="s">
        <v>128</v>
      </c>
      <c r="E250" s="47" t="s">
        <v>122</v>
      </c>
      <c r="F250" s="48">
        <f>F251</f>
        <v>0</v>
      </c>
      <c r="G250" s="48">
        <f>G251</f>
        <v>4693.2</v>
      </c>
    </row>
    <row r="251" spans="1:7" ht="31.5">
      <c r="A251" s="46" t="s">
        <v>347</v>
      </c>
      <c r="B251" s="47" t="s">
        <v>1</v>
      </c>
      <c r="C251" s="47" t="s">
        <v>291</v>
      </c>
      <c r="D251" s="47" t="s">
        <v>130</v>
      </c>
      <c r="E251" s="47" t="s">
        <v>122</v>
      </c>
      <c r="F251" s="48">
        <f>SUM(F252:F257)</f>
        <v>0</v>
      </c>
      <c r="G251" s="48">
        <f>SUM(G252:G257)</f>
        <v>4693.2</v>
      </c>
    </row>
    <row r="252" spans="1:7" ht="15.75">
      <c r="A252" s="49" t="s">
        <v>131</v>
      </c>
      <c r="B252" s="54" t="s">
        <v>1</v>
      </c>
      <c r="C252" s="54" t="s">
        <v>291</v>
      </c>
      <c r="D252" s="54" t="s">
        <v>130</v>
      </c>
      <c r="E252" s="50" t="s">
        <v>132</v>
      </c>
      <c r="F252" s="51"/>
      <c r="G252" s="51">
        <v>3694.2</v>
      </c>
    </row>
    <row r="253" spans="1:7" ht="31.5">
      <c r="A253" s="49" t="s">
        <v>133</v>
      </c>
      <c r="B253" s="54" t="s">
        <v>1</v>
      </c>
      <c r="C253" s="54" t="s">
        <v>291</v>
      </c>
      <c r="D253" s="54" t="s">
        <v>130</v>
      </c>
      <c r="E253" s="50" t="s">
        <v>134</v>
      </c>
      <c r="F253" s="51"/>
      <c r="G253" s="51">
        <v>1</v>
      </c>
    </row>
    <row r="254" spans="1:7" ht="31.5">
      <c r="A254" s="49" t="s">
        <v>135</v>
      </c>
      <c r="B254" s="54" t="s">
        <v>1</v>
      </c>
      <c r="C254" s="54" t="s">
        <v>291</v>
      </c>
      <c r="D254" s="54" t="s">
        <v>130</v>
      </c>
      <c r="E254" s="50" t="s">
        <v>137</v>
      </c>
      <c r="F254" s="51"/>
      <c r="G254" s="51">
        <v>500</v>
      </c>
    </row>
    <row r="255" spans="1:7" ht="31.5">
      <c r="A255" s="49" t="s">
        <v>348</v>
      </c>
      <c r="B255" s="54" t="s">
        <v>1</v>
      </c>
      <c r="C255" s="54" t="s">
        <v>291</v>
      </c>
      <c r="D255" s="54" t="s">
        <v>130</v>
      </c>
      <c r="E255" s="50" t="s">
        <v>139</v>
      </c>
      <c r="F255" s="51"/>
      <c r="G255" s="51">
        <v>461.1</v>
      </c>
    </row>
    <row r="256" spans="1:7" ht="31.5">
      <c r="A256" s="49" t="s">
        <v>140</v>
      </c>
      <c r="B256" s="54" t="s">
        <v>1</v>
      </c>
      <c r="C256" s="54" t="s">
        <v>291</v>
      </c>
      <c r="D256" s="54" t="s">
        <v>130</v>
      </c>
      <c r="E256" s="50" t="s">
        <v>141</v>
      </c>
      <c r="F256" s="51"/>
      <c r="G256" s="51">
        <v>35</v>
      </c>
    </row>
    <row r="257" spans="1:7" ht="15.75">
      <c r="A257" s="49" t="s">
        <v>142</v>
      </c>
      <c r="B257" s="54" t="s">
        <v>1</v>
      </c>
      <c r="C257" s="54" t="s">
        <v>291</v>
      </c>
      <c r="D257" s="54" t="s">
        <v>130</v>
      </c>
      <c r="E257" s="50" t="s">
        <v>143</v>
      </c>
      <c r="F257" s="51"/>
      <c r="G257" s="51">
        <v>1.9</v>
      </c>
    </row>
    <row r="258" spans="1:7" ht="15.75">
      <c r="A258" s="46" t="s">
        <v>148</v>
      </c>
      <c r="B258" s="47" t="s">
        <v>1</v>
      </c>
      <c r="C258" s="47" t="s">
        <v>149</v>
      </c>
      <c r="D258" s="47" t="s">
        <v>121</v>
      </c>
      <c r="E258" s="47" t="s">
        <v>122</v>
      </c>
      <c r="F258" s="48">
        <f>F259</f>
        <v>0</v>
      </c>
      <c r="G258" s="48">
        <f>G259</f>
        <v>0</v>
      </c>
    </row>
    <row r="259" spans="1:7" ht="15.75">
      <c r="A259" s="46" t="s">
        <v>152</v>
      </c>
      <c r="B259" s="47" t="s">
        <v>1</v>
      </c>
      <c r="C259" s="47" t="s">
        <v>149</v>
      </c>
      <c r="D259" s="47" t="s">
        <v>153</v>
      </c>
      <c r="E259" s="47" t="s">
        <v>122</v>
      </c>
      <c r="F259" s="48">
        <f>F260+F263</f>
        <v>0</v>
      </c>
      <c r="G259" s="48">
        <f>G260+G263</f>
        <v>0</v>
      </c>
    </row>
    <row r="260" spans="1:7" ht="47.25">
      <c r="A260" s="46" t="s">
        <v>161</v>
      </c>
      <c r="B260" s="47" t="s">
        <v>1</v>
      </c>
      <c r="C260" s="47" t="s">
        <v>149</v>
      </c>
      <c r="D260" s="47" t="s">
        <v>162</v>
      </c>
      <c r="E260" s="47" t="s">
        <v>122</v>
      </c>
      <c r="F260" s="48"/>
      <c r="G260" s="48"/>
    </row>
    <row r="261" spans="1:7" ht="31.5">
      <c r="A261" s="49" t="s">
        <v>138</v>
      </c>
      <c r="B261" s="54" t="s">
        <v>1</v>
      </c>
      <c r="C261" s="54" t="s">
        <v>149</v>
      </c>
      <c r="D261" s="54" t="s">
        <v>162</v>
      </c>
      <c r="E261" s="54" t="s">
        <v>139</v>
      </c>
      <c r="F261" s="91"/>
      <c r="G261" s="91"/>
    </row>
    <row r="262" spans="1:7" ht="31.5">
      <c r="A262" s="92" t="s">
        <v>349</v>
      </c>
      <c r="B262" s="68" t="s">
        <v>1</v>
      </c>
      <c r="C262" s="93" t="s">
        <v>149</v>
      </c>
      <c r="D262" s="68" t="s">
        <v>350</v>
      </c>
      <c r="E262" s="130"/>
      <c r="F262" s="131"/>
      <c r="G262" s="132"/>
    </row>
    <row r="263" spans="1:7" ht="31.5">
      <c r="A263" s="49" t="s">
        <v>348</v>
      </c>
      <c r="B263" s="68" t="s">
        <v>1</v>
      </c>
      <c r="C263" s="93" t="s">
        <v>149</v>
      </c>
      <c r="D263" s="68" t="s">
        <v>350</v>
      </c>
      <c r="E263" s="94">
        <v>244</v>
      </c>
      <c r="F263" s="95"/>
      <c r="G263" s="133"/>
    </row>
    <row r="264" spans="1:8" ht="15.75">
      <c r="A264" s="46" t="s">
        <v>174</v>
      </c>
      <c r="B264" s="102" t="s">
        <v>1</v>
      </c>
      <c r="C264" s="47" t="s">
        <v>175</v>
      </c>
      <c r="D264" s="102" t="s">
        <v>121</v>
      </c>
      <c r="E264" s="102" t="s">
        <v>122</v>
      </c>
      <c r="F264" s="107">
        <f>F265</f>
        <v>0</v>
      </c>
      <c r="G264" s="107">
        <f>G265</f>
        <v>1293</v>
      </c>
      <c r="H264" s="30"/>
    </row>
    <row r="265" spans="1:7" ht="15.75">
      <c r="A265" s="99" t="s">
        <v>176</v>
      </c>
      <c r="B265" s="47" t="s">
        <v>1</v>
      </c>
      <c r="C265" s="47" t="s">
        <v>177</v>
      </c>
      <c r="D265" s="47" t="s">
        <v>121</v>
      </c>
      <c r="E265" s="47" t="s">
        <v>122</v>
      </c>
      <c r="F265" s="48">
        <f>F267</f>
        <v>0</v>
      </c>
      <c r="G265" s="48">
        <f>G267</f>
        <v>1293</v>
      </c>
    </row>
    <row r="266" spans="1:7" ht="31.5">
      <c r="A266" s="49" t="s">
        <v>183</v>
      </c>
      <c r="B266" s="77" t="s">
        <v>1</v>
      </c>
      <c r="C266" s="77" t="s">
        <v>177</v>
      </c>
      <c r="D266" s="77" t="s">
        <v>184</v>
      </c>
      <c r="E266" s="77"/>
      <c r="F266" s="117"/>
      <c r="G266" s="117"/>
    </row>
    <row r="267" spans="1:7" ht="48" thickBot="1">
      <c r="A267" s="49" t="s">
        <v>351</v>
      </c>
      <c r="B267" s="54" t="s">
        <v>1</v>
      </c>
      <c r="C267" s="54" t="s">
        <v>177</v>
      </c>
      <c r="D267" s="54" t="s">
        <v>184</v>
      </c>
      <c r="E267" s="54" t="s">
        <v>352</v>
      </c>
      <c r="F267" s="51"/>
      <c r="G267" s="51">
        <v>1293</v>
      </c>
    </row>
    <row r="268" spans="1:7" ht="24" customHeight="1" thickBot="1">
      <c r="A268" s="109" t="s">
        <v>353</v>
      </c>
      <c r="B268" s="110"/>
      <c r="C268" s="110"/>
      <c r="D268" s="110"/>
      <c r="E268" s="110"/>
      <c r="F268" s="111">
        <f>F247+F153+F136+F117+F11</f>
        <v>4459.200000000001</v>
      </c>
      <c r="G268" s="111">
        <f>G247+G153+G136+G117+G11</f>
        <v>195015.8</v>
      </c>
    </row>
    <row r="269" ht="15">
      <c r="G269" s="96"/>
    </row>
    <row r="270" ht="15">
      <c r="G270" s="96"/>
    </row>
    <row r="271" ht="15">
      <c r="G271" s="96"/>
    </row>
    <row r="272" ht="15">
      <c r="G272" s="96"/>
    </row>
    <row r="273" ht="15">
      <c r="G273" s="96"/>
    </row>
    <row r="274" ht="15">
      <c r="G274" s="96"/>
    </row>
    <row r="275" ht="15">
      <c r="G275" s="96"/>
    </row>
    <row r="276" ht="15">
      <c r="G276" s="96"/>
    </row>
    <row r="277" ht="15">
      <c r="G277" s="96"/>
    </row>
    <row r="278" ht="15">
      <c r="G278" s="96"/>
    </row>
    <row r="279" ht="15">
      <c r="G279" s="96"/>
    </row>
    <row r="280" ht="15">
      <c r="G280" s="96"/>
    </row>
    <row r="281" ht="15">
      <c r="G281" s="96"/>
    </row>
    <row r="282" ht="15">
      <c r="G282" s="96"/>
    </row>
    <row r="283" ht="15">
      <c r="G283" s="96"/>
    </row>
    <row r="284" ht="15">
      <c r="G284" s="96"/>
    </row>
    <row r="285" ht="15">
      <c r="G285" s="96"/>
    </row>
    <row r="286" ht="15">
      <c r="G286" s="96"/>
    </row>
    <row r="287" ht="15">
      <c r="G287" s="96"/>
    </row>
    <row r="288" ht="15">
      <c r="G288" s="96"/>
    </row>
    <row r="289" ht="15">
      <c r="G289" s="96"/>
    </row>
    <row r="290" ht="15">
      <c r="G290" s="96"/>
    </row>
    <row r="291" ht="15">
      <c r="G291" s="96"/>
    </row>
    <row r="292" ht="15">
      <c r="G292" s="96"/>
    </row>
    <row r="293" ht="15">
      <c r="G293" s="96"/>
    </row>
    <row r="294" ht="15">
      <c r="G294" s="96"/>
    </row>
    <row r="295" ht="15">
      <c r="G295" s="96"/>
    </row>
    <row r="296" ht="15">
      <c r="G296" s="96"/>
    </row>
    <row r="297" ht="15">
      <c r="G297" s="96"/>
    </row>
    <row r="298" ht="15">
      <c r="G298" s="96"/>
    </row>
    <row r="299" ht="15">
      <c r="G299" s="96"/>
    </row>
    <row r="300" ht="15">
      <c r="G300" s="96"/>
    </row>
    <row r="301" ht="15">
      <c r="G301" s="96"/>
    </row>
    <row r="302" ht="15">
      <c r="G302" s="96"/>
    </row>
    <row r="303" ht="15">
      <c r="G303" s="96"/>
    </row>
    <row r="304" ht="15">
      <c r="G304" s="96"/>
    </row>
    <row r="305" ht="15">
      <c r="G305" s="96"/>
    </row>
    <row r="306" ht="15">
      <c r="G306" s="96"/>
    </row>
    <row r="307" ht="15">
      <c r="G307" s="96"/>
    </row>
    <row r="308" ht="15">
      <c r="G308" s="96"/>
    </row>
    <row r="309" ht="15">
      <c r="G309" s="96"/>
    </row>
    <row r="310" ht="15">
      <c r="G310" s="96"/>
    </row>
    <row r="311" ht="15">
      <c r="G311" s="96"/>
    </row>
    <row r="943" ht="15"/>
    <row r="944" ht="15"/>
    <row r="945" ht="15"/>
  </sheetData>
  <mergeCells count="11">
    <mergeCell ref="F7:G7"/>
    <mergeCell ref="A8:A9"/>
    <mergeCell ref="B8:B9"/>
    <mergeCell ref="C8:C9"/>
    <mergeCell ref="D8:D9"/>
    <mergeCell ref="E8:E9"/>
    <mergeCell ref="F8:G8"/>
    <mergeCell ref="B2:G2"/>
    <mergeCell ref="B1:G1"/>
    <mergeCell ref="B3:G3"/>
    <mergeCell ref="A5:G6"/>
  </mergeCells>
  <printOptions/>
  <pageMargins left="0.44" right="0.21" top="1" bottom="1" header="0.5" footer="0.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Customer</cp:lastModifiedBy>
  <cp:lastPrinted>2013-01-28T09:01:17Z</cp:lastPrinted>
  <dcterms:created xsi:type="dcterms:W3CDTF">2012-10-04T08:08:03Z</dcterms:created>
  <dcterms:modified xsi:type="dcterms:W3CDTF">2013-02-04T11:53:03Z</dcterms:modified>
  <cp:category/>
  <cp:version/>
  <cp:contentType/>
  <cp:contentStatus/>
</cp:coreProperties>
</file>