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150" windowWidth="9600" windowHeight="11100" activeTab="1"/>
  </bookViews>
  <sheets>
    <sheet name="Лист1" sheetId="1" r:id="rId1"/>
    <sheet name="Лось" sheetId="4" r:id="rId2"/>
    <sheet name="Лист2" sheetId="2" r:id="rId3"/>
    <sheet name="Лист3" sheetId="3" r:id="rId4"/>
  </sheets>
  <definedNames>
    <definedName name="_xlnm.Print_Titles" localSheetId="1">Лось!$7:$9</definedName>
    <definedName name="_xlnm.Print_Area" localSheetId="1">Лось!$A$1:$L$89</definedName>
  </definedNames>
  <calcPr calcId="124519"/>
</workbook>
</file>

<file path=xl/calcChain.xml><?xml version="1.0" encoding="utf-8"?>
<calcChain xmlns="http://schemas.openxmlformats.org/spreadsheetml/2006/main">
  <c r="L14" i="4"/>
  <c r="C82" l="1"/>
  <c r="H82"/>
  <c r="L76"/>
  <c r="L81" s="1"/>
  <c r="I82"/>
  <c r="K76"/>
  <c r="J76"/>
  <c r="I76"/>
  <c r="H76"/>
  <c r="G76"/>
  <c r="F76"/>
  <c r="E76"/>
  <c r="D76"/>
  <c r="C76"/>
  <c r="J75"/>
  <c r="L71"/>
  <c r="K71"/>
  <c r="J71"/>
  <c r="I71"/>
  <c r="H71"/>
  <c r="G71"/>
  <c r="F71"/>
  <c r="E71"/>
  <c r="D71"/>
  <c r="C71"/>
  <c r="L69"/>
  <c r="K69"/>
  <c r="J69"/>
  <c r="I69"/>
  <c r="H69"/>
  <c r="G69"/>
  <c r="F69"/>
  <c r="E69"/>
  <c r="D69"/>
  <c r="C69"/>
  <c r="L67"/>
  <c r="K67"/>
  <c r="J67"/>
  <c r="I67"/>
  <c r="H67"/>
  <c r="G67"/>
  <c r="F67"/>
  <c r="E67"/>
  <c r="D67"/>
  <c r="C67"/>
  <c r="L64"/>
  <c r="K64"/>
  <c r="J64"/>
  <c r="I64"/>
  <c r="H64"/>
  <c r="G64"/>
  <c r="F64"/>
  <c r="E64"/>
  <c r="D64"/>
  <c r="C64"/>
  <c r="L60"/>
  <c r="K60"/>
  <c r="J60"/>
  <c r="I60"/>
  <c r="H60"/>
  <c r="G60"/>
  <c r="F60"/>
  <c r="E60"/>
  <c r="D60"/>
  <c r="C60"/>
  <c r="L58"/>
  <c r="K58"/>
  <c r="J58"/>
  <c r="I58"/>
  <c r="H58"/>
  <c r="G58"/>
  <c r="F58"/>
  <c r="E58"/>
  <c r="D58"/>
  <c r="C58"/>
  <c r="L56"/>
  <c r="K56"/>
  <c r="J56"/>
  <c r="I56"/>
  <c r="H56"/>
  <c r="G56"/>
  <c r="F56"/>
  <c r="E56"/>
  <c r="D56"/>
  <c r="C56"/>
  <c r="L52"/>
  <c r="K52"/>
  <c r="J52"/>
  <c r="I52"/>
  <c r="H52"/>
  <c r="G52"/>
  <c r="F52"/>
  <c r="E52"/>
  <c r="D52"/>
  <c r="C52"/>
  <c r="L49"/>
  <c r="K49"/>
  <c r="J49"/>
  <c r="I49"/>
  <c r="H49"/>
  <c r="G49"/>
  <c r="F49"/>
  <c r="E49"/>
  <c r="D49"/>
  <c r="C49"/>
  <c r="L46"/>
  <c r="K46"/>
  <c r="J46"/>
  <c r="I46"/>
  <c r="H46"/>
  <c r="G46"/>
  <c r="F46"/>
  <c r="E46"/>
  <c r="D46"/>
  <c r="C46"/>
  <c r="L43"/>
  <c r="K43"/>
  <c r="J43"/>
  <c r="I43"/>
  <c r="H43"/>
  <c r="G43"/>
  <c r="F43"/>
  <c r="E43"/>
  <c r="D43"/>
  <c r="C43"/>
  <c r="L38"/>
  <c r="K38"/>
  <c r="J38"/>
  <c r="I38"/>
  <c r="H38"/>
  <c r="G38"/>
  <c r="F38"/>
  <c r="E38"/>
  <c r="D38"/>
  <c r="C38"/>
  <c r="L35"/>
  <c r="K35"/>
  <c r="J35"/>
  <c r="I35"/>
  <c r="H35"/>
  <c r="G35"/>
  <c r="F35"/>
  <c r="E35"/>
  <c r="D35"/>
  <c r="C35"/>
  <c r="L31"/>
  <c r="K31"/>
  <c r="J31"/>
  <c r="I31"/>
  <c r="H31"/>
  <c r="G31"/>
  <c r="F31"/>
  <c r="E31"/>
  <c r="D31"/>
  <c r="C31"/>
  <c r="L27"/>
  <c r="K27"/>
  <c r="J27"/>
  <c r="I27"/>
  <c r="H27"/>
  <c r="G27"/>
  <c r="F27"/>
  <c r="E27"/>
  <c r="D27"/>
  <c r="C27"/>
  <c r="L23"/>
  <c r="K23"/>
  <c r="J23"/>
  <c r="I23"/>
  <c r="H23"/>
  <c r="G23"/>
  <c r="F23"/>
  <c r="E23"/>
  <c r="D23"/>
  <c r="C23"/>
  <c r="L19"/>
  <c r="K19"/>
  <c r="J19"/>
  <c r="I19"/>
  <c r="H19"/>
  <c r="G19"/>
  <c r="F19"/>
  <c r="E19"/>
  <c r="D19"/>
  <c r="C19"/>
  <c r="K14"/>
  <c r="J14"/>
  <c r="I14"/>
  <c r="H14"/>
  <c r="G14"/>
  <c r="F14"/>
  <c r="E14"/>
  <c r="D14"/>
  <c r="C14"/>
  <c r="L12"/>
  <c r="K12"/>
  <c r="J12"/>
  <c r="I12"/>
  <c r="H12"/>
  <c r="G12"/>
  <c r="F12"/>
  <c r="E12"/>
  <c r="D12"/>
  <c r="C12"/>
  <c r="L10"/>
  <c r="K10"/>
  <c r="K81" s="1"/>
  <c r="J10"/>
  <c r="J81" s="1"/>
  <c r="J82" s="1"/>
  <c r="I10"/>
  <c r="H10"/>
  <c r="H81" s="1"/>
  <c r="G10"/>
  <c r="G81" s="1"/>
  <c r="F10"/>
  <c r="F81" s="1"/>
  <c r="E10"/>
  <c r="E81" s="1"/>
  <c r="D10"/>
  <c r="D81" s="1"/>
  <c r="C10"/>
  <c r="C81" s="1"/>
  <c r="L82" l="1"/>
  <c r="K82"/>
  <c r="N79"/>
</calcChain>
</file>

<file path=xl/sharedStrings.xml><?xml version="1.0" encoding="utf-8"?>
<sst xmlns="http://schemas.openxmlformats.org/spreadsheetml/2006/main" count="103" uniqueCount="86">
  <si>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</si>
  <si>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</si>
  <si>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ЛОСЬ</t>
  </si>
  <si>
    <t>№ п/п района</t>
  </si>
  <si>
    <t>Вид охотничьих ресурсов</t>
  </si>
  <si>
    <t>Лось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</si>
  <si>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</si>
  <si>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</si>
  <si>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</si>
  <si>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</si>
  <si>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Вичугский район</t>
  </si>
  <si>
    <t>ОООиР Вичугского муниципального района до 15.10.2013;  с 23.10.2014 ОХ "Вичугское"ИООООиР</t>
  </si>
  <si>
    <t>Гаврилово-Посадский район</t>
  </si>
  <si>
    <t>ОООиР Гаврилово-Посадского муниципального района до 15.10.2013; 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</si>
  <si>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</si>
  <si>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</si>
  <si>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</si>
  <si>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</si>
  <si>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</si>
  <si>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</si>
  <si>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</si>
  <si>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Ивановский район</t>
  </si>
  <si>
    <t>ОООиР Ивановского муниципального р-на до 15.10.2013; с 23.10.2014 ОХ "Ивановское"ИООООиР</t>
  </si>
  <si>
    <t>ООО "Хиус" до 15.10.2013; с 23.10.2014 ОХ "Ивановское"ИООООиР</t>
  </si>
  <si>
    <t>ООО "Елина" до 15.10.2013, с 23.10.2014 ОХ "Гусевское" ИООООиР</t>
  </si>
  <si>
    <t>Ильинский район</t>
  </si>
  <si>
    <t>ОООиР Ильинского муниципального района</t>
  </si>
  <si>
    <t>ООО "Гусли" (ОХ "Маркушинское")</t>
  </si>
  <si>
    <t>Нет данных</t>
  </si>
  <si>
    <t xml:space="preserve">ООО "Извозчик" </t>
  </si>
  <si>
    <t>Кинешемский район</t>
  </si>
  <si>
    <t>ОООиР Кинешемского муниципального района до 15.10.2013;  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</si>
  <si>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</si>
  <si>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</si>
  <si>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</si>
  <si>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</si>
  <si>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</si>
  <si>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Лежневский район</t>
  </si>
  <si>
    <t>ОООиР Лежневского муниципального района</t>
  </si>
  <si>
    <t>ООО ОРХ РИАТ (ОРХ "РИАТ" ) ОХС № 1 от 28.10.2010</t>
  </si>
  <si>
    <t>ООО ОРХ РИАТ (ОРХ "РИАТ" ) ОХС № 19/20-2012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</si>
  <si>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</si>
  <si>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</si>
  <si>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</si>
  <si>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          (ОХ "Порздневское")</t>
  </si>
  <si>
    <t>Палехский район</t>
  </si>
  <si>
    <t>ОООиР Палехского муниципального района 15.10.2013;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</si>
  <si>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</si>
  <si>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</si>
  <si>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</si>
  <si>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</si>
  <si>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</si>
  <si>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</si>
  <si>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</si>
  <si>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</si>
  <si>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</si>
  <si>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</si>
  <si>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</si>
  <si>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с 23.10.2014 ОХ "Родниковское" ИООООиР</t>
  </si>
  <si>
    <t>Савинский район</t>
  </si>
  <si>
    <t>ОООиР Савинского муниципального района</t>
  </si>
  <si>
    <t>ООО ОРХ РИАТ (ОРХ "РИАТ" ) ОХС № 20/21-2012</t>
  </si>
  <si>
    <t>Автономная некоммерческая организация «Клуб военачальников РФ»</t>
  </si>
  <si>
    <t>Тейковский район</t>
  </si>
  <si>
    <t>ООО ОРХ РИАТ (ОРХ "РИАТ" ) ОХС № 34/22-2012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</si>
  <si>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</si>
  <si>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</si>
  <si>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</si>
  <si>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</si>
  <si>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</si>
  <si>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</si>
  <si>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</si>
  <si>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</si>
  <si>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</si>
  <si>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</si>
  <si>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</si>
  <si>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</si>
  <si>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</si>
  <si>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Общедоступные охотугодья Ивановской области</t>
  </si>
  <si>
    <t>Заказник Затеихинский</t>
  </si>
  <si>
    <t>ИТОГО</t>
  </si>
  <si>
    <t>плотность</t>
  </si>
  <si>
    <t>Старший государственный инспектор</t>
  </si>
  <si>
    <t>И.В.Кутьина</t>
  </si>
  <si>
    <t>Приложение 2</t>
  </si>
  <si>
    <t>Таблица 6 (всего таблиц 7)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</si>
</sst>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2" fillId="0" borderId="0" xfId="1"/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3" fillId="0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wrapText="1"/>
    </xf>
    <xf numFmtId="0" fontId="2" fillId="0" borderId="0" xfId="1" applyAlignment="1">
      <alignment horizontal="center"/>
    </xf>
    <xf numFmtId="0" fontId="3" fillId="0" borderId="9" xfId="2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0" fillId="0" borderId="0" xfId="1" applyFont="1" applyFill="1"/>
    <xf numFmtId="0" fontId="9" fillId="0" borderId="0" xfId="1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60" workbookViewId="0">
      <selection activeCell="W26" sqref="W26"/>
    </sheetView>
  </sheetViews>
  <sheetFormatPr defaultRowHeight="15"/>
  <cols>
    <col min="1" max="1" width="7.140625" style="1" customWidth="1"/>
    <col min="2" max="2" width="39.5703125" style="2" customWidth="1"/>
    <col min="3" max="8" width="6.7109375" style="2" customWidth="1"/>
    <col min="9" max="9" width="9.140625" style="3"/>
    <col min="10" max="10" width="10.7109375" style="3" customWidth="1"/>
    <col min="11" max="11" width="9.7109375" style="3" customWidth="1"/>
    <col min="12" max="13" width="9.140625" style="3"/>
    <col min="14" max="14" width="8" style="3" customWidth="1"/>
    <col min="15" max="16384" width="9.140625" style="3"/>
  </cols>
  <sheetData>
    <row r="1" spans="1:12" s="37" customFormat="1">
      <c r="A1" s="1"/>
      <c r="B1" s="2"/>
      <c r="C1" s="2"/>
      <c r="D1" s="2"/>
      <c r="E1" s="2"/>
      <c r="F1" s="2"/>
      <c r="G1" s="2"/>
      <c r="H1" s="2"/>
      <c r="K1" s="38" t="s">
        <v>84</v>
      </c>
    </row>
    <row r="2" spans="1:12" s="37" customFormat="1">
      <c r="A2" s="1"/>
      <c r="B2" s="2"/>
      <c r="C2" s="2"/>
      <c r="D2" s="2"/>
      <c r="E2" s="2"/>
      <c r="F2" s="2"/>
      <c r="G2" s="2"/>
      <c r="H2" s="2"/>
      <c r="K2" s="38" t="s">
        <v>85</v>
      </c>
    </row>
    <row r="3" spans="1:12">
      <c r="I3" s="2"/>
    </row>
    <row r="4" spans="1:12">
      <c r="A4" s="4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5"/>
    </row>
    <row r="5" spans="1:12" ht="36" customHeight="1">
      <c r="A5" s="4"/>
      <c r="B5" s="25" t="s">
        <v>1</v>
      </c>
      <c r="C5" s="24"/>
      <c r="D5" s="24"/>
      <c r="E5" s="24"/>
      <c r="F5" s="24"/>
      <c r="G5" s="24"/>
      <c r="H5" s="24"/>
      <c r="I5" s="24"/>
      <c r="J5" s="24"/>
      <c r="K5" s="5"/>
    </row>
    <row r="6" spans="1:12" ht="15" customHeight="1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ht="15" customHeight="1">
      <c r="A7" s="19" t="s">
        <v>3</v>
      </c>
      <c r="B7" s="29" t="s">
        <v>4</v>
      </c>
      <c r="C7" s="31" t="s">
        <v>5</v>
      </c>
      <c r="D7" s="32"/>
      <c r="E7" s="32"/>
      <c r="F7" s="32"/>
      <c r="G7" s="32"/>
      <c r="H7" s="32"/>
      <c r="I7" s="32"/>
      <c r="J7" s="32"/>
      <c r="K7" s="32"/>
      <c r="L7" s="33"/>
    </row>
    <row r="8" spans="1:12">
      <c r="A8" s="28"/>
      <c r="B8" s="30"/>
      <c r="C8" s="34" t="s">
        <v>6</v>
      </c>
      <c r="D8" s="35"/>
      <c r="E8" s="35"/>
      <c r="F8" s="35"/>
      <c r="G8" s="35"/>
      <c r="H8" s="35"/>
      <c r="I8" s="35"/>
      <c r="J8" s="35"/>
      <c r="K8" s="35"/>
      <c r="L8" s="36"/>
    </row>
    <row r="9" spans="1:12" ht="38.25">
      <c r="A9" s="20"/>
      <c r="B9" s="6" t="s">
        <v>7</v>
      </c>
      <c r="C9" s="6">
        <v>2009</v>
      </c>
      <c r="D9" s="6">
        <v>2010</v>
      </c>
      <c r="E9" s="6">
        <v>2011</v>
      </c>
      <c r="F9" s="6">
        <v>2012</v>
      </c>
      <c r="G9" s="6">
        <v>2013</v>
      </c>
      <c r="H9" s="6">
        <v>2014</v>
      </c>
      <c r="I9" s="6">
        <v>2015</v>
      </c>
      <c r="J9" s="6">
        <v>2016</v>
      </c>
      <c r="K9" s="7">
        <v>2017</v>
      </c>
      <c r="L9" s="7">
        <v>2018</v>
      </c>
    </row>
    <row r="10" spans="1:12" ht="15.75">
      <c r="A10" s="8">
        <v>1</v>
      </c>
      <c r="B10" s="8" t="s">
        <v>8</v>
      </c>
      <c r="C10" s="8">
        <f t="shared" ref="C10:L10" si="0">SUM(C11:C11)</f>
        <v>83</v>
      </c>
      <c r="D10" s="8">
        <f t="shared" si="0"/>
        <v>77</v>
      </c>
      <c r="E10" s="8">
        <f t="shared" si="0"/>
        <v>113</v>
      </c>
      <c r="F10" s="8">
        <f t="shared" si="0"/>
        <v>132</v>
      </c>
      <c r="G10" s="8">
        <f t="shared" si="0"/>
        <v>191</v>
      </c>
      <c r="H10" s="8">
        <f t="shared" si="0"/>
        <v>120</v>
      </c>
      <c r="I10" s="8">
        <f t="shared" si="0"/>
        <v>80</v>
      </c>
      <c r="J10" s="8">
        <f t="shared" si="0"/>
        <v>126</v>
      </c>
      <c r="K10" s="8">
        <f t="shared" si="0"/>
        <v>147</v>
      </c>
      <c r="L10" s="8">
        <f t="shared" si="0"/>
        <v>148</v>
      </c>
    </row>
    <row r="11" spans="1:12" ht="25.5">
      <c r="A11" s="6"/>
      <c r="B11" s="6" t="s">
        <v>9</v>
      </c>
      <c r="C11" s="6">
        <v>83</v>
      </c>
      <c r="D11" s="9">
        <v>77</v>
      </c>
      <c r="E11" s="9">
        <v>113</v>
      </c>
      <c r="F11" s="6">
        <v>132</v>
      </c>
      <c r="G11" s="6">
        <v>191</v>
      </c>
      <c r="H11" s="6">
        <v>120</v>
      </c>
      <c r="I11" s="6">
        <v>80</v>
      </c>
      <c r="J11" s="6">
        <v>126</v>
      </c>
      <c r="K11" s="7">
        <v>147</v>
      </c>
      <c r="L11" s="7">
        <v>148</v>
      </c>
    </row>
    <row r="12" spans="1:12" ht="15.75">
      <c r="A12" s="8">
        <v>2</v>
      </c>
      <c r="B12" s="8" t="s">
        <v>10</v>
      </c>
      <c r="C12" s="8">
        <f t="shared" ref="C12:L12" si="1">SUM(C13)</f>
        <v>71</v>
      </c>
      <c r="D12" s="8">
        <f t="shared" si="1"/>
        <v>60</v>
      </c>
      <c r="E12" s="8">
        <f t="shared" si="1"/>
        <v>122</v>
      </c>
      <c r="F12" s="8">
        <f t="shared" si="1"/>
        <v>47</v>
      </c>
      <c r="G12" s="8">
        <f t="shared" si="1"/>
        <v>135</v>
      </c>
      <c r="H12" s="8">
        <f t="shared" si="1"/>
        <v>0</v>
      </c>
      <c r="I12" s="8">
        <f t="shared" si="1"/>
        <v>39</v>
      </c>
      <c r="J12" s="8">
        <f t="shared" si="1"/>
        <v>46</v>
      </c>
      <c r="K12" s="8">
        <f t="shared" si="1"/>
        <v>75</v>
      </c>
      <c r="L12" s="8">
        <f t="shared" si="1"/>
        <v>87</v>
      </c>
    </row>
    <row r="13" spans="1:12" ht="38.25">
      <c r="A13" s="6"/>
      <c r="B13" s="6" t="s">
        <v>11</v>
      </c>
      <c r="C13" s="9">
        <v>71</v>
      </c>
      <c r="D13" s="9">
        <v>60</v>
      </c>
      <c r="E13" s="9">
        <v>122</v>
      </c>
      <c r="F13" s="6">
        <v>47</v>
      </c>
      <c r="G13" s="6">
        <v>135</v>
      </c>
      <c r="H13" s="6">
        <v>0</v>
      </c>
      <c r="I13" s="6">
        <v>39</v>
      </c>
      <c r="J13" s="6">
        <v>46</v>
      </c>
      <c r="K13" s="7">
        <v>75</v>
      </c>
      <c r="L13" s="7">
        <v>87</v>
      </c>
    </row>
    <row r="14" spans="1:12" ht="15.75">
      <c r="A14" s="8">
        <v>3</v>
      </c>
      <c r="B14" s="8" t="s">
        <v>12</v>
      </c>
      <c r="C14" s="8">
        <f t="shared" ref="C14:K14" si="2">SUM(C15:C18)</f>
        <v>111</v>
      </c>
      <c r="D14" s="8">
        <f t="shared" si="2"/>
        <v>363</v>
      </c>
      <c r="E14" s="8">
        <f t="shared" si="2"/>
        <v>391</v>
      </c>
      <c r="F14" s="8">
        <f t="shared" si="2"/>
        <v>167</v>
      </c>
      <c r="G14" s="8">
        <f t="shared" si="2"/>
        <v>236</v>
      </c>
      <c r="H14" s="8">
        <f t="shared" si="2"/>
        <v>164</v>
      </c>
      <c r="I14" s="8">
        <f t="shared" si="2"/>
        <v>169</v>
      </c>
      <c r="J14" s="8">
        <f t="shared" si="2"/>
        <v>208</v>
      </c>
      <c r="K14" s="8">
        <f t="shared" si="2"/>
        <v>233</v>
      </c>
      <c r="L14" s="8">
        <f>SUM(L15:L18)</f>
        <v>268</v>
      </c>
    </row>
    <row r="15" spans="1:12" ht="51">
      <c r="A15" s="6"/>
      <c r="B15" s="6" t="s">
        <v>13</v>
      </c>
      <c r="C15" s="9">
        <v>34</v>
      </c>
      <c r="D15" s="9">
        <v>132</v>
      </c>
      <c r="E15" s="9">
        <v>139</v>
      </c>
      <c r="F15" s="6">
        <v>100</v>
      </c>
      <c r="G15" s="6">
        <v>100</v>
      </c>
      <c r="H15" s="6">
        <v>0</v>
      </c>
      <c r="I15" s="6">
        <v>14</v>
      </c>
      <c r="J15" s="6">
        <v>19</v>
      </c>
      <c r="K15" s="7">
        <v>24</v>
      </c>
      <c r="L15" s="7">
        <v>50</v>
      </c>
    </row>
    <row r="16" spans="1:12" ht="25.5">
      <c r="A16" s="6"/>
      <c r="B16" s="6" t="s">
        <v>14</v>
      </c>
      <c r="C16" s="6">
        <v>27</v>
      </c>
      <c r="D16" s="6">
        <v>76</v>
      </c>
      <c r="E16" s="6">
        <v>84</v>
      </c>
      <c r="F16" s="6">
        <v>53</v>
      </c>
      <c r="G16" s="6">
        <v>44</v>
      </c>
      <c r="H16" s="6">
        <v>53</v>
      </c>
      <c r="I16" s="6">
        <v>62</v>
      </c>
      <c r="J16" s="6">
        <v>66</v>
      </c>
      <c r="K16" s="7">
        <v>71</v>
      </c>
      <c r="L16" s="7">
        <v>71</v>
      </c>
    </row>
    <row r="17" spans="1:15">
      <c r="A17" s="6"/>
      <c r="B17" s="6" t="s">
        <v>15</v>
      </c>
      <c r="C17" s="6">
        <v>5</v>
      </c>
      <c r="D17" s="9">
        <v>19</v>
      </c>
      <c r="E17" s="6">
        <v>20</v>
      </c>
      <c r="F17" s="6">
        <v>14</v>
      </c>
      <c r="G17" s="6">
        <v>14</v>
      </c>
      <c r="H17" s="6">
        <v>14</v>
      </c>
      <c r="I17" s="6">
        <v>24</v>
      </c>
      <c r="J17" s="6">
        <v>31</v>
      </c>
      <c r="K17" s="10">
        <v>29</v>
      </c>
      <c r="L17" s="10">
        <v>39</v>
      </c>
    </row>
    <row r="18" spans="1:15" ht="25.5">
      <c r="A18" s="6"/>
      <c r="B18" s="6" t="s">
        <v>16</v>
      </c>
      <c r="C18" s="6">
        <v>45</v>
      </c>
      <c r="D18" s="6">
        <v>136</v>
      </c>
      <c r="E18" s="6">
        <v>148</v>
      </c>
      <c r="F18" s="6">
        <v>0</v>
      </c>
      <c r="G18" s="6">
        <v>78</v>
      </c>
      <c r="H18" s="6">
        <v>97</v>
      </c>
      <c r="I18" s="6">
        <v>69</v>
      </c>
      <c r="J18" s="6">
        <v>92</v>
      </c>
      <c r="K18" s="7">
        <v>109</v>
      </c>
      <c r="L18" s="7">
        <v>108</v>
      </c>
    </row>
    <row r="19" spans="1:15" ht="15.75">
      <c r="A19" s="8">
        <v>4</v>
      </c>
      <c r="B19" s="8" t="s">
        <v>17</v>
      </c>
      <c r="C19" s="8">
        <f t="shared" ref="C19:L19" si="3">SUM(C20:C22)</f>
        <v>185</v>
      </c>
      <c r="D19" s="8">
        <f t="shared" si="3"/>
        <v>345</v>
      </c>
      <c r="E19" s="8">
        <f t="shared" si="3"/>
        <v>253</v>
      </c>
      <c r="F19" s="8">
        <f t="shared" si="3"/>
        <v>255</v>
      </c>
      <c r="G19" s="8">
        <f t="shared" si="3"/>
        <v>369</v>
      </c>
      <c r="H19" s="8">
        <f t="shared" si="3"/>
        <v>137</v>
      </c>
      <c r="I19" s="8">
        <f t="shared" si="3"/>
        <v>387</v>
      </c>
      <c r="J19" s="8">
        <f t="shared" si="3"/>
        <v>374</v>
      </c>
      <c r="K19" s="8">
        <f t="shared" si="3"/>
        <v>422</v>
      </c>
      <c r="L19" s="8">
        <f t="shared" si="3"/>
        <v>407</v>
      </c>
    </row>
    <row r="20" spans="1:15" ht="21" customHeight="1">
      <c r="A20" s="6"/>
      <c r="B20" s="6" t="s">
        <v>18</v>
      </c>
      <c r="C20" s="6">
        <v>110</v>
      </c>
      <c r="D20" s="6">
        <v>207</v>
      </c>
      <c r="E20" s="6">
        <v>153</v>
      </c>
      <c r="F20" s="6">
        <v>154</v>
      </c>
      <c r="G20" s="6">
        <v>211</v>
      </c>
      <c r="H20" s="6">
        <v>86</v>
      </c>
      <c r="I20" s="6">
        <v>166</v>
      </c>
      <c r="J20" s="6">
        <v>150</v>
      </c>
      <c r="K20" s="7">
        <v>188</v>
      </c>
      <c r="L20" s="7">
        <v>174</v>
      </c>
    </row>
    <row r="21" spans="1:15" ht="21" customHeight="1">
      <c r="A21" s="6"/>
      <c r="B21" s="6" t="s">
        <v>19</v>
      </c>
      <c r="C21" s="9">
        <v>10</v>
      </c>
      <c r="D21" s="9">
        <v>20</v>
      </c>
      <c r="E21" s="9">
        <v>15</v>
      </c>
      <c r="F21" s="6">
        <v>16</v>
      </c>
      <c r="G21" s="6">
        <v>31</v>
      </c>
      <c r="H21" s="6">
        <v>9</v>
      </c>
      <c r="I21" s="6">
        <v>19</v>
      </c>
      <c r="J21" s="6">
        <v>22</v>
      </c>
      <c r="K21" s="7">
        <v>43</v>
      </c>
      <c r="L21" s="7">
        <v>43</v>
      </c>
    </row>
    <row r="22" spans="1:15" ht="21" customHeight="1">
      <c r="A22" s="6"/>
      <c r="B22" s="6" t="s">
        <v>20</v>
      </c>
      <c r="C22" s="6">
        <v>65</v>
      </c>
      <c r="D22" s="6">
        <v>118</v>
      </c>
      <c r="E22" s="6">
        <v>85</v>
      </c>
      <c r="F22" s="6">
        <v>85</v>
      </c>
      <c r="G22" s="6">
        <v>127</v>
      </c>
      <c r="H22" s="6">
        <v>42</v>
      </c>
      <c r="I22" s="6">
        <v>202</v>
      </c>
      <c r="J22" s="6">
        <v>202</v>
      </c>
      <c r="K22" s="7">
        <v>191</v>
      </c>
      <c r="L22" s="7">
        <v>190</v>
      </c>
    </row>
    <row r="23" spans="1:15" ht="15.75">
      <c r="A23" s="8">
        <v>5</v>
      </c>
      <c r="B23" s="8" t="s">
        <v>21</v>
      </c>
      <c r="C23" s="8">
        <f t="shared" ref="C23:J23" si="4">SUM(C24:C25,C26)</f>
        <v>82</v>
      </c>
      <c r="D23" s="8">
        <f t="shared" si="4"/>
        <v>34</v>
      </c>
      <c r="E23" s="8">
        <f t="shared" si="4"/>
        <v>89</v>
      </c>
      <c r="F23" s="8">
        <f t="shared" si="4"/>
        <v>131</v>
      </c>
      <c r="G23" s="8">
        <f t="shared" si="4"/>
        <v>194</v>
      </c>
      <c r="H23" s="8">
        <f t="shared" si="4"/>
        <v>0</v>
      </c>
      <c r="I23" s="8">
        <f t="shared" si="4"/>
        <v>68</v>
      </c>
      <c r="J23" s="8">
        <f t="shared" si="4"/>
        <v>116</v>
      </c>
      <c r="K23" s="8">
        <f>SUM(K24:K25,K26)</f>
        <v>172</v>
      </c>
      <c r="L23" s="8">
        <f>SUM(L24:L25,L26)</f>
        <v>167</v>
      </c>
    </row>
    <row r="24" spans="1:15" ht="38.25">
      <c r="A24" s="6"/>
      <c r="B24" s="6" t="s">
        <v>22</v>
      </c>
      <c r="C24" s="6">
        <v>67</v>
      </c>
      <c r="D24" s="6">
        <v>27</v>
      </c>
      <c r="E24" s="6">
        <v>69</v>
      </c>
      <c r="F24" s="6">
        <v>103</v>
      </c>
      <c r="G24" s="6">
        <v>142</v>
      </c>
      <c r="H24" s="6">
        <v>0</v>
      </c>
      <c r="I24" s="19">
        <v>68</v>
      </c>
      <c r="J24" s="19">
        <v>100</v>
      </c>
      <c r="K24" s="21">
        <v>153</v>
      </c>
      <c r="L24" s="21">
        <v>145</v>
      </c>
    </row>
    <row r="25" spans="1:15" ht="25.5">
      <c r="A25" s="6"/>
      <c r="B25" s="6" t="s">
        <v>23</v>
      </c>
      <c r="C25" s="6">
        <v>7</v>
      </c>
      <c r="D25" s="6">
        <v>4</v>
      </c>
      <c r="E25" s="6">
        <v>12</v>
      </c>
      <c r="F25" s="6">
        <v>16</v>
      </c>
      <c r="G25" s="6">
        <v>28</v>
      </c>
      <c r="H25" s="6">
        <v>0</v>
      </c>
      <c r="I25" s="20"/>
      <c r="J25" s="20"/>
      <c r="K25" s="22"/>
      <c r="L25" s="22"/>
    </row>
    <row r="26" spans="1:15" ht="26.25">
      <c r="A26" s="6"/>
      <c r="B26" s="11" t="s">
        <v>24</v>
      </c>
      <c r="C26" s="6">
        <v>8</v>
      </c>
      <c r="D26" s="6">
        <v>3</v>
      </c>
      <c r="E26" s="6">
        <v>8</v>
      </c>
      <c r="F26" s="6">
        <v>12</v>
      </c>
      <c r="G26" s="6">
        <v>24</v>
      </c>
      <c r="H26" s="6">
        <v>0</v>
      </c>
      <c r="I26" s="6">
        <v>0</v>
      </c>
      <c r="J26" s="6">
        <v>16</v>
      </c>
      <c r="K26" s="7">
        <v>19</v>
      </c>
      <c r="L26" s="7">
        <v>22</v>
      </c>
    </row>
    <row r="27" spans="1:15" ht="18.75" customHeight="1">
      <c r="A27" s="8">
        <v>6</v>
      </c>
      <c r="B27" s="8" t="s">
        <v>25</v>
      </c>
      <c r="C27" s="8">
        <f t="shared" ref="C27:L27" si="5">SUM(C28:C30)</f>
        <v>181</v>
      </c>
      <c r="D27" s="8">
        <f t="shared" si="5"/>
        <v>295</v>
      </c>
      <c r="E27" s="8">
        <f t="shared" si="5"/>
        <v>420</v>
      </c>
      <c r="F27" s="8">
        <f t="shared" si="5"/>
        <v>498</v>
      </c>
      <c r="G27" s="8">
        <f t="shared" si="5"/>
        <v>427</v>
      </c>
      <c r="H27" s="8">
        <f t="shared" si="5"/>
        <v>501</v>
      </c>
      <c r="I27" s="8">
        <f t="shared" si="5"/>
        <v>444</v>
      </c>
      <c r="J27" s="8">
        <f t="shared" si="5"/>
        <v>479</v>
      </c>
      <c r="K27" s="8">
        <f t="shared" si="5"/>
        <v>658</v>
      </c>
      <c r="L27" s="8">
        <f t="shared" si="5"/>
        <v>575</v>
      </c>
    </row>
    <row r="28" spans="1:15" ht="23.25" customHeight="1">
      <c r="A28" s="6"/>
      <c r="B28" s="6" t="s">
        <v>26</v>
      </c>
      <c r="C28" s="9">
        <v>127</v>
      </c>
      <c r="D28" s="9">
        <v>221</v>
      </c>
      <c r="E28" s="9">
        <v>245</v>
      </c>
      <c r="F28" s="6">
        <v>272</v>
      </c>
      <c r="G28" s="6">
        <v>217</v>
      </c>
      <c r="H28" s="6">
        <v>237</v>
      </c>
      <c r="I28" s="6">
        <v>163</v>
      </c>
      <c r="J28" s="6">
        <v>123</v>
      </c>
      <c r="K28" s="7">
        <v>277</v>
      </c>
      <c r="L28" s="7">
        <v>246</v>
      </c>
    </row>
    <row r="29" spans="1:15" ht="33" customHeight="1">
      <c r="A29" s="6"/>
      <c r="B29" s="6" t="s">
        <v>27</v>
      </c>
      <c r="C29" s="6" t="s">
        <v>28</v>
      </c>
      <c r="D29" s="6" t="s">
        <v>28</v>
      </c>
      <c r="E29" s="6">
        <v>89</v>
      </c>
      <c r="F29" s="6">
        <v>136</v>
      </c>
      <c r="G29" s="6">
        <v>132</v>
      </c>
      <c r="H29" s="6">
        <v>177</v>
      </c>
      <c r="I29" s="6">
        <v>228</v>
      </c>
      <c r="J29" s="6">
        <v>260</v>
      </c>
      <c r="K29" s="10">
        <v>249</v>
      </c>
      <c r="L29" s="10">
        <v>227</v>
      </c>
    </row>
    <row r="30" spans="1:15" ht="18.75" customHeight="1">
      <c r="A30" s="6"/>
      <c r="B30" s="6" t="s">
        <v>29</v>
      </c>
      <c r="C30" s="6">
        <v>54</v>
      </c>
      <c r="D30" s="6">
        <v>74</v>
      </c>
      <c r="E30" s="6">
        <v>86</v>
      </c>
      <c r="F30" s="6">
        <v>90</v>
      </c>
      <c r="G30" s="6">
        <v>78</v>
      </c>
      <c r="H30" s="6">
        <v>87</v>
      </c>
      <c r="I30" s="6">
        <v>53</v>
      </c>
      <c r="J30" s="6">
        <v>96</v>
      </c>
      <c r="K30" s="7">
        <v>132</v>
      </c>
      <c r="L30" s="7">
        <v>102</v>
      </c>
    </row>
    <row r="31" spans="1:15" ht="15.75">
      <c r="A31" s="8">
        <v>7</v>
      </c>
      <c r="B31" s="8" t="s">
        <v>30</v>
      </c>
      <c r="C31" s="8">
        <f t="shared" ref="C31:L31" si="6">SUM(C32:C34)</f>
        <v>218</v>
      </c>
      <c r="D31" s="8">
        <f t="shared" si="6"/>
        <v>226</v>
      </c>
      <c r="E31" s="8">
        <f t="shared" si="6"/>
        <v>280</v>
      </c>
      <c r="F31" s="8">
        <f t="shared" si="6"/>
        <v>352</v>
      </c>
      <c r="G31" s="8">
        <f t="shared" si="6"/>
        <v>312</v>
      </c>
      <c r="H31" s="8">
        <f t="shared" si="6"/>
        <v>76</v>
      </c>
      <c r="I31" s="8">
        <f t="shared" si="6"/>
        <v>118</v>
      </c>
      <c r="J31" s="8">
        <f t="shared" si="6"/>
        <v>156</v>
      </c>
      <c r="K31" s="8">
        <f t="shared" si="6"/>
        <v>524</v>
      </c>
      <c r="L31" s="8">
        <f t="shared" si="6"/>
        <v>374</v>
      </c>
      <c r="O31" s="12"/>
    </row>
    <row r="32" spans="1:15" ht="42" customHeight="1">
      <c r="A32" s="6"/>
      <c r="B32" s="6" t="s">
        <v>31</v>
      </c>
      <c r="C32" s="9">
        <v>139</v>
      </c>
      <c r="D32" s="9">
        <v>142</v>
      </c>
      <c r="E32" s="9">
        <v>179</v>
      </c>
      <c r="F32" s="6">
        <v>225</v>
      </c>
      <c r="G32" s="6">
        <v>161</v>
      </c>
      <c r="H32" s="6">
        <v>0</v>
      </c>
      <c r="I32" s="6">
        <v>40</v>
      </c>
      <c r="J32" s="6">
        <v>57</v>
      </c>
      <c r="K32" s="7">
        <v>297</v>
      </c>
      <c r="L32" s="7">
        <v>234</v>
      </c>
    </row>
    <row r="33" spans="1:12" ht="27.75" customHeight="1">
      <c r="A33" s="6"/>
      <c r="B33" s="6" t="s">
        <v>32</v>
      </c>
      <c r="C33" s="9">
        <v>57</v>
      </c>
      <c r="D33" s="9">
        <v>63</v>
      </c>
      <c r="E33" s="9">
        <v>72</v>
      </c>
      <c r="F33" s="6">
        <v>92</v>
      </c>
      <c r="G33" s="6">
        <v>112</v>
      </c>
      <c r="H33" s="6">
        <v>0</v>
      </c>
      <c r="I33" s="6">
        <v>10</v>
      </c>
      <c r="J33" s="6">
        <v>43</v>
      </c>
      <c r="K33" s="7">
        <v>133</v>
      </c>
      <c r="L33" s="7">
        <v>60</v>
      </c>
    </row>
    <row r="34" spans="1:12" ht="35.25" customHeight="1">
      <c r="A34" s="6"/>
      <c r="B34" s="6" t="s">
        <v>33</v>
      </c>
      <c r="C34" s="9">
        <v>22</v>
      </c>
      <c r="D34" s="9">
        <v>21</v>
      </c>
      <c r="E34" s="9">
        <v>29</v>
      </c>
      <c r="F34" s="6">
        <v>35</v>
      </c>
      <c r="G34" s="6">
        <v>39</v>
      </c>
      <c r="H34" s="6">
        <v>76</v>
      </c>
      <c r="I34" s="6">
        <v>68</v>
      </c>
      <c r="J34" s="6">
        <v>56</v>
      </c>
      <c r="K34" s="7">
        <v>94</v>
      </c>
      <c r="L34" s="7">
        <v>80</v>
      </c>
    </row>
    <row r="35" spans="1:12" ht="24.75" customHeight="1">
      <c r="A35" s="8">
        <v>8</v>
      </c>
      <c r="B35" s="8" t="s">
        <v>34</v>
      </c>
      <c r="C35" s="8">
        <f t="shared" ref="C35:J35" si="7">SUM(C36:C36,C37)</f>
        <v>41</v>
      </c>
      <c r="D35" s="8">
        <f t="shared" si="7"/>
        <v>44</v>
      </c>
      <c r="E35" s="8">
        <f t="shared" si="7"/>
        <v>110</v>
      </c>
      <c r="F35" s="8">
        <f t="shared" si="7"/>
        <v>83</v>
      </c>
      <c r="G35" s="8">
        <f t="shared" si="7"/>
        <v>171</v>
      </c>
      <c r="H35" s="8">
        <f t="shared" si="7"/>
        <v>130</v>
      </c>
      <c r="I35" s="8">
        <f t="shared" si="7"/>
        <v>74</v>
      </c>
      <c r="J35" s="8">
        <f t="shared" si="7"/>
        <v>191</v>
      </c>
      <c r="K35" s="8">
        <f>SUM(K36:K36,K37)</f>
        <v>266</v>
      </c>
      <c r="L35" s="8">
        <f>SUM(L36:L36,L37)</f>
        <v>252</v>
      </c>
    </row>
    <row r="36" spans="1:12" ht="25.5">
      <c r="A36" s="6"/>
      <c r="B36" s="6" t="s">
        <v>35</v>
      </c>
      <c r="C36" s="6">
        <v>41</v>
      </c>
      <c r="D36" s="6">
        <v>44</v>
      </c>
      <c r="E36" s="6">
        <v>30</v>
      </c>
      <c r="F36" s="6">
        <v>40</v>
      </c>
      <c r="G36" s="6">
        <v>77</v>
      </c>
      <c r="H36" s="6">
        <v>92</v>
      </c>
      <c r="I36" s="6">
        <v>46</v>
      </c>
      <c r="J36" s="6">
        <v>92</v>
      </c>
      <c r="K36" s="10">
        <v>144</v>
      </c>
      <c r="L36" s="10">
        <v>106</v>
      </c>
    </row>
    <row r="37" spans="1:12" ht="25.5">
      <c r="A37" s="6"/>
      <c r="B37" s="6" t="s">
        <v>36</v>
      </c>
      <c r="C37" s="6" t="s">
        <v>28</v>
      </c>
      <c r="D37" s="6" t="s">
        <v>28</v>
      </c>
      <c r="E37" s="6">
        <v>80</v>
      </c>
      <c r="F37" s="6">
        <v>43</v>
      </c>
      <c r="G37" s="6">
        <v>94</v>
      </c>
      <c r="H37" s="6">
        <v>38</v>
      </c>
      <c r="I37" s="6">
        <v>28</v>
      </c>
      <c r="J37" s="6">
        <v>99</v>
      </c>
      <c r="K37" s="7">
        <v>122</v>
      </c>
      <c r="L37" s="7">
        <v>146</v>
      </c>
    </row>
    <row r="38" spans="1:12" ht="26.25" customHeight="1">
      <c r="A38" s="8">
        <v>9</v>
      </c>
      <c r="B38" s="8" t="s">
        <v>37</v>
      </c>
      <c r="C38" s="8">
        <f t="shared" ref="C38:J38" si="8">C39+C40+C42+C41</f>
        <v>152</v>
      </c>
      <c r="D38" s="8">
        <f t="shared" si="8"/>
        <v>293</v>
      </c>
      <c r="E38" s="8">
        <f t="shared" si="8"/>
        <v>187</v>
      </c>
      <c r="F38" s="8">
        <f t="shared" si="8"/>
        <v>338</v>
      </c>
      <c r="G38" s="8">
        <f t="shared" si="8"/>
        <v>300</v>
      </c>
      <c r="H38" s="8">
        <f t="shared" si="8"/>
        <v>286</v>
      </c>
      <c r="I38" s="8">
        <f t="shared" si="8"/>
        <v>158</v>
      </c>
      <c r="J38" s="8">
        <f t="shared" si="8"/>
        <v>203</v>
      </c>
      <c r="K38" s="8">
        <f>K39+K40+K42+K41</f>
        <v>236</v>
      </c>
      <c r="L38" s="8">
        <f>L39+L40+L42+L41</f>
        <v>239</v>
      </c>
    </row>
    <row r="39" spans="1:12" ht="26.25" customHeight="1">
      <c r="A39" s="8"/>
      <c r="B39" s="6" t="s">
        <v>38</v>
      </c>
      <c r="C39" s="6">
        <v>51</v>
      </c>
      <c r="D39" s="6">
        <v>96</v>
      </c>
      <c r="E39" s="6">
        <v>111</v>
      </c>
      <c r="F39" s="6">
        <v>158</v>
      </c>
      <c r="G39" s="6">
        <v>143</v>
      </c>
      <c r="H39" s="6">
        <v>148</v>
      </c>
      <c r="I39" s="6">
        <v>39</v>
      </c>
      <c r="J39" s="6">
        <v>67</v>
      </c>
      <c r="K39" s="7">
        <v>69</v>
      </c>
      <c r="L39" s="7">
        <v>71</v>
      </c>
    </row>
    <row r="40" spans="1:12" ht="26.25" customHeight="1">
      <c r="A40" s="6"/>
      <c r="B40" s="13" t="s">
        <v>39</v>
      </c>
      <c r="C40" s="6">
        <v>69</v>
      </c>
      <c r="D40" s="6">
        <v>142</v>
      </c>
      <c r="E40" s="6">
        <v>53</v>
      </c>
      <c r="F40" s="6">
        <v>127</v>
      </c>
      <c r="G40" s="6">
        <v>125</v>
      </c>
      <c r="H40" s="6">
        <v>94</v>
      </c>
      <c r="I40" s="6">
        <v>64</v>
      </c>
      <c r="J40" s="6">
        <v>83</v>
      </c>
      <c r="K40" s="7">
        <v>93</v>
      </c>
      <c r="L40" s="7">
        <v>88</v>
      </c>
    </row>
    <row r="41" spans="1:12" ht="26.25" customHeight="1">
      <c r="A41" s="6"/>
      <c r="B41" s="13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18</v>
      </c>
      <c r="J41" s="6">
        <v>25</v>
      </c>
      <c r="K41" s="7">
        <v>41</v>
      </c>
      <c r="L41" s="7">
        <v>45</v>
      </c>
    </row>
    <row r="42" spans="1:12" ht="26.25" customHeight="1">
      <c r="A42" s="6"/>
      <c r="B42" s="6" t="s">
        <v>41</v>
      </c>
      <c r="C42" s="9">
        <v>32</v>
      </c>
      <c r="D42" s="9">
        <v>55</v>
      </c>
      <c r="E42" s="9">
        <v>23</v>
      </c>
      <c r="F42" s="6">
        <v>53</v>
      </c>
      <c r="G42" s="6">
        <v>32</v>
      </c>
      <c r="H42" s="6">
        <v>44</v>
      </c>
      <c r="I42" s="6">
        <v>37</v>
      </c>
      <c r="J42" s="6">
        <v>28</v>
      </c>
      <c r="K42" s="7">
        <v>33</v>
      </c>
      <c r="L42" s="7">
        <v>35</v>
      </c>
    </row>
    <row r="43" spans="1:12" ht="26.25" customHeight="1">
      <c r="A43" s="8">
        <v>10</v>
      </c>
      <c r="B43" s="8" t="s">
        <v>42</v>
      </c>
      <c r="C43" s="8">
        <f t="shared" ref="C43:J43" si="9">SUM(C44,C45)</f>
        <v>226</v>
      </c>
      <c r="D43" s="8">
        <f t="shared" si="9"/>
        <v>344</v>
      </c>
      <c r="E43" s="8">
        <f t="shared" si="9"/>
        <v>437</v>
      </c>
      <c r="F43" s="8">
        <f t="shared" si="9"/>
        <v>482</v>
      </c>
      <c r="G43" s="8">
        <f t="shared" si="9"/>
        <v>506</v>
      </c>
      <c r="H43" s="8">
        <f t="shared" si="9"/>
        <v>556</v>
      </c>
      <c r="I43" s="8">
        <f t="shared" si="9"/>
        <v>380</v>
      </c>
      <c r="J43" s="8">
        <f t="shared" si="9"/>
        <v>395</v>
      </c>
      <c r="K43" s="8">
        <f>SUM(K44,K45)</f>
        <v>400</v>
      </c>
      <c r="L43" s="8">
        <f>SUM(L44,L45)</f>
        <v>459</v>
      </c>
    </row>
    <row r="44" spans="1:12" ht="26.25" customHeight="1">
      <c r="A44" s="6"/>
      <c r="B44" s="6" t="s">
        <v>43</v>
      </c>
      <c r="C44" s="6">
        <v>75</v>
      </c>
      <c r="D44" s="6">
        <v>166</v>
      </c>
      <c r="E44" s="6">
        <v>188</v>
      </c>
      <c r="F44" s="6">
        <v>237</v>
      </c>
      <c r="G44" s="6">
        <v>234</v>
      </c>
      <c r="H44" s="6">
        <v>220</v>
      </c>
      <c r="I44" s="6">
        <v>100</v>
      </c>
      <c r="J44" s="6">
        <v>144</v>
      </c>
      <c r="K44" s="7">
        <v>146</v>
      </c>
      <c r="L44" s="7">
        <v>199</v>
      </c>
    </row>
    <row r="45" spans="1:12" ht="26.25" customHeight="1">
      <c r="A45" s="6"/>
      <c r="B45" s="6" t="s">
        <v>44</v>
      </c>
      <c r="C45" s="6">
        <v>151</v>
      </c>
      <c r="D45" s="6">
        <v>178</v>
      </c>
      <c r="E45" s="6">
        <v>249</v>
      </c>
      <c r="F45" s="6">
        <v>245</v>
      </c>
      <c r="G45" s="6">
        <v>272</v>
      </c>
      <c r="H45" s="6">
        <v>336</v>
      </c>
      <c r="I45" s="6">
        <v>280</v>
      </c>
      <c r="J45" s="6">
        <v>251</v>
      </c>
      <c r="K45" s="7">
        <v>254</v>
      </c>
      <c r="L45" s="7">
        <v>260</v>
      </c>
    </row>
    <row r="46" spans="1:12" ht="30.75" customHeight="1">
      <c r="A46" s="8">
        <v>11</v>
      </c>
      <c r="B46" s="8" t="s">
        <v>45</v>
      </c>
      <c r="C46" s="8">
        <f t="shared" ref="C46:J46" si="10">SUM(C47:C48)</f>
        <v>66</v>
      </c>
      <c r="D46" s="8">
        <f t="shared" si="10"/>
        <v>122</v>
      </c>
      <c r="E46" s="8">
        <f t="shared" si="10"/>
        <v>109</v>
      </c>
      <c r="F46" s="8">
        <f t="shared" si="10"/>
        <v>188</v>
      </c>
      <c r="G46" s="8">
        <f t="shared" si="10"/>
        <v>193</v>
      </c>
      <c r="H46" s="8">
        <f t="shared" si="10"/>
        <v>33</v>
      </c>
      <c r="I46" s="8">
        <f t="shared" si="10"/>
        <v>146</v>
      </c>
      <c r="J46" s="8">
        <f t="shared" si="10"/>
        <v>135</v>
      </c>
      <c r="K46" s="8">
        <f t="shared" ref="K46:L46" si="11">SUM(K47:K48)</f>
        <v>189</v>
      </c>
      <c r="L46" s="8">
        <f t="shared" si="11"/>
        <v>199</v>
      </c>
    </row>
    <row r="47" spans="1:12" ht="47.25" customHeight="1">
      <c r="A47" s="6"/>
      <c r="B47" s="6" t="s">
        <v>46</v>
      </c>
      <c r="C47" s="6">
        <v>50</v>
      </c>
      <c r="D47" s="6">
        <v>93</v>
      </c>
      <c r="E47" s="6">
        <v>82</v>
      </c>
      <c r="F47" s="6">
        <v>144</v>
      </c>
      <c r="G47" s="6">
        <v>135</v>
      </c>
      <c r="H47" s="6">
        <v>0</v>
      </c>
      <c r="I47" s="6">
        <v>41</v>
      </c>
      <c r="J47" s="6">
        <v>65</v>
      </c>
      <c r="K47" s="7">
        <v>134</v>
      </c>
      <c r="L47" s="7">
        <v>126</v>
      </c>
    </row>
    <row r="48" spans="1:12" ht="30.75" customHeight="1">
      <c r="A48" s="6"/>
      <c r="B48" s="6" t="s">
        <v>47</v>
      </c>
      <c r="C48" s="6">
        <v>16</v>
      </c>
      <c r="D48" s="6">
        <v>29</v>
      </c>
      <c r="E48" s="6">
        <v>27</v>
      </c>
      <c r="F48" s="6">
        <v>44</v>
      </c>
      <c r="G48" s="6">
        <v>58</v>
      </c>
      <c r="H48" s="6">
        <v>33</v>
      </c>
      <c r="I48" s="6">
        <v>105</v>
      </c>
      <c r="J48" s="6">
        <v>70</v>
      </c>
      <c r="K48" s="7">
        <v>55</v>
      </c>
      <c r="L48" s="7">
        <v>73</v>
      </c>
    </row>
    <row r="49" spans="1:12" ht="30.75" customHeight="1">
      <c r="A49" s="8">
        <v>12</v>
      </c>
      <c r="B49" s="8" t="s">
        <v>48</v>
      </c>
      <c r="C49" s="8">
        <f t="shared" ref="C49:L49" si="12">SUM(C50:C51)</f>
        <v>145</v>
      </c>
      <c r="D49" s="8">
        <f t="shared" si="12"/>
        <v>40</v>
      </c>
      <c r="E49" s="8">
        <f t="shared" si="12"/>
        <v>53</v>
      </c>
      <c r="F49" s="8">
        <f t="shared" si="12"/>
        <v>124</v>
      </c>
      <c r="G49" s="8">
        <f t="shared" si="12"/>
        <v>140</v>
      </c>
      <c r="H49" s="8">
        <f t="shared" si="12"/>
        <v>483</v>
      </c>
      <c r="I49" s="8">
        <f t="shared" si="12"/>
        <v>143</v>
      </c>
      <c r="J49" s="8">
        <f t="shared" si="12"/>
        <v>210</v>
      </c>
      <c r="K49" s="8">
        <f t="shared" si="12"/>
        <v>173</v>
      </c>
      <c r="L49" s="8">
        <f t="shared" si="12"/>
        <v>223</v>
      </c>
    </row>
    <row r="50" spans="1:12" ht="30.75" customHeight="1">
      <c r="A50" s="6"/>
      <c r="B50" s="6" t="s">
        <v>49</v>
      </c>
      <c r="C50" s="6">
        <v>145</v>
      </c>
      <c r="D50" s="6">
        <v>40</v>
      </c>
      <c r="E50" s="6">
        <v>46</v>
      </c>
      <c r="F50" s="6">
        <v>110</v>
      </c>
      <c r="G50" s="6">
        <v>121</v>
      </c>
      <c r="H50" s="6">
        <v>453</v>
      </c>
      <c r="I50" s="6">
        <v>120</v>
      </c>
      <c r="J50" s="6">
        <v>197</v>
      </c>
      <c r="K50" s="14">
        <v>150</v>
      </c>
      <c r="L50" s="14">
        <v>160</v>
      </c>
    </row>
    <row r="51" spans="1:12" ht="30.75" customHeight="1">
      <c r="A51" s="6"/>
      <c r="B51" s="6" t="s">
        <v>50</v>
      </c>
      <c r="C51" s="6" t="s">
        <v>28</v>
      </c>
      <c r="D51" s="6" t="s">
        <v>28</v>
      </c>
      <c r="E51" s="6">
        <v>7</v>
      </c>
      <c r="F51" s="6">
        <v>14</v>
      </c>
      <c r="G51" s="6">
        <v>19</v>
      </c>
      <c r="H51" s="6">
        <v>30</v>
      </c>
      <c r="I51" s="6">
        <v>23</v>
      </c>
      <c r="J51" s="6">
        <v>13</v>
      </c>
      <c r="K51" s="7">
        <v>23</v>
      </c>
      <c r="L51" s="7">
        <v>63</v>
      </c>
    </row>
    <row r="52" spans="1:12" ht="30.75" customHeight="1">
      <c r="A52" s="8">
        <v>13</v>
      </c>
      <c r="B52" s="8" t="s">
        <v>51</v>
      </c>
      <c r="C52" s="8">
        <f t="shared" ref="C52:L52" si="13">SUM(C53:C55)</f>
        <v>24</v>
      </c>
      <c r="D52" s="8">
        <f t="shared" si="13"/>
        <v>15</v>
      </c>
      <c r="E52" s="8">
        <f t="shared" si="13"/>
        <v>18</v>
      </c>
      <c r="F52" s="8">
        <f t="shared" si="13"/>
        <v>34</v>
      </c>
      <c r="G52" s="8">
        <f t="shared" si="13"/>
        <v>91</v>
      </c>
      <c r="H52" s="8">
        <f t="shared" si="13"/>
        <v>77</v>
      </c>
      <c r="I52" s="8">
        <f t="shared" si="13"/>
        <v>68</v>
      </c>
      <c r="J52" s="8">
        <f t="shared" si="13"/>
        <v>131</v>
      </c>
      <c r="K52" s="8">
        <f t="shared" si="13"/>
        <v>149</v>
      </c>
      <c r="L52" s="8">
        <f t="shared" si="13"/>
        <v>170</v>
      </c>
    </row>
    <row r="53" spans="1:12" ht="25.5">
      <c r="A53" s="6"/>
      <c r="B53" s="6" t="s">
        <v>52</v>
      </c>
      <c r="C53" s="6">
        <v>13</v>
      </c>
      <c r="D53" s="6">
        <v>8</v>
      </c>
      <c r="E53" s="6">
        <v>5</v>
      </c>
      <c r="F53" s="6">
        <v>18</v>
      </c>
      <c r="G53" s="6">
        <v>58</v>
      </c>
      <c r="H53" s="6">
        <v>43</v>
      </c>
      <c r="I53" s="6">
        <v>30</v>
      </c>
      <c r="J53" s="6">
        <v>69</v>
      </c>
      <c r="K53" s="7">
        <v>72</v>
      </c>
      <c r="L53" s="7">
        <v>90</v>
      </c>
    </row>
    <row r="54" spans="1:12" ht="20.25" customHeight="1">
      <c r="A54" s="6"/>
      <c r="B54" s="6" t="s">
        <v>53</v>
      </c>
      <c r="C54" s="6">
        <v>10</v>
      </c>
      <c r="D54" s="6">
        <v>6</v>
      </c>
      <c r="E54" s="6">
        <v>11</v>
      </c>
      <c r="F54" s="6">
        <v>14</v>
      </c>
      <c r="G54" s="6">
        <v>26</v>
      </c>
      <c r="H54" s="6">
        <v>29</v>
      </c>
      <c r="I54" s="6">
        <v>30</v>
      </c>
      <c r="J54" s="6">
        <v>45</v>
      </c>
      <c r="K54" s="7">
        <v>70</v>
      </c>
      <c r="L54" s="7">
        <v>64</v>
      </c>
    </row>
    <row r="55" spans="1:12" ht="28.5" customHeight="1">
      <c r="A55" s="6"/>
      <c r="B55" s="6" t="s">
        <v>54</v>
      </c>
      <c r="C55" s="6">
        <v>1</v>
      </c>
      <c r="D55" s="6">
        <v>1</v>
      </c>
      <c r="E55" s="6">
        <v>2</v>
      </c>
      <c r="F55" s="6">
        <v>2</v>
      </c>
      <c r="G55" s="6">
        <v>7</v>
      </c>
      <c r="H55" s="6">
        <v>5</v>
      </c>
      <c r="I55" s="6">
        <v>8</v>
      </c>
      <c r="J55" s="6">
        <v>17</v>
      </c>
      <c r="K55" s="7">
        <v>7</v>
      </c>
      <c r="L55" s="7">
        <v>16</v>
      </c>
    </row>
    <row r="56" spans="1:12" ht="20.25" customHeight="1">
      <c r="A56" s="8">
        <v>14</v>
      </c>
      <c r="B56" s="8" t="s">
        <v>55</v>
      </c>
      <c r="C56" s="8">
        <f t="shared" ref="C56:L56" si="14">SUM(C57)</f>
        <v>35</v>
      </c>
      <c r="D56" s="8">
        <f t="shared" si="14"/>
        <v>96</v>
      </c>
      <c r="E56" s="8">
        <f t="shared" si="14"/>
        <v>48</v>
      </c>
      <c r="F56" s="8">
        <f t="shared" si="14"/>
        <v>66</v>
      </c>
      <c r="G56" s="8">
        <f t="shared" si="14"/>
        <v>112</v>
      </c>
      <c r="H56" s="8">
        <f t="shared" si="14"/>
        <v>174</v>
      </c>
      <c r="I56" s="8">
        <f t="shared" si="14"/>
        <v>71</v>
      </c>
      <c r="J56" s="8">
        <f t="shared" si="14"/>
        <v>96</v>
      </c>
      <c r="K56" s="8">
        <f t="shared" si="14"/>
        <v>98</v>
      </c>
      <c r="L56" s="8">
        <f t="shared" si="14"/>
        <v>108</v>
      </c>
    </row>
    <row r="57" spans="1:12" ht="20.25" customHeight="1">
      <c r="A57" s="6"/>
      <c r="B57" s="6" t="s">
        <v>56</v>
      </c>
      <c r="C57" s="6">
        <v>35</v>
      </c>
      <c r="D57" s="6">
        <v>96</v>
      </c>
      <c r="E57" s="6">
        <v>48</v>
      </c>
      <c r="F57" s="6">
        <v>66</v>
      </c>
      <c r="G57" s="6">
        <v>112</v>
      </c>
      <c r="H57" s="6">
        <v>174</v>
      </c>
      <c r="I57" s="6">
        <v>71</v>
      </c>
      <c r="J57" s="6">
        <v>96</v>
      </c>
      <c r="K57" s="7">
        <v>98</v>
      </c>
      <c r="L57" s="7">
        <v>108</v>
      </c>
    </row>
    <row r="58" spans="1:12" ht="20.25" customHeight="1">
      <c r="A58" s="8">
        <v>15</v>
      </c>
      <c r="B58" s="8" t="s">
        <v>57</v>
      </c>
      <c r="C58" s="8">
        <f t="shared" ref="C58:L58" si="15">SUM(C59)</f>
        <v>20</v>
      </c>
      <c r="D58" s="8">
        <f t="shared" si="15"/>
        <v>50</v>
      </c>
      <c r="E58" s="8">
        <f t="shared" si="15"/>
        <v>33</v>
      </c>
      <c r="F58" s="8">
        <f t="shared" si="15"/>
        <v>20</v>
      </c>
      <c r="G58" s="8">
        <f t="shared" si="15"/>
        <v>56</v>
      </c>
      <c r="H58" s="8">
        <f t="shared" si="15"/>
        <v>0</v>
      </c>
      <c r="I58" s="8">
        <f t="shared" si="15"/>
        <v>30</v>
      </c>
      <c r="J58" s="8">
        <f t="shared" si="15"/>
        <v>53</v>
      </c>
      <c r="K58" s="8">
        <f t="shared" si="15"/>
        <v>86</v>
      </c>
      <c r="L58" s="8">
        <f t="shared" si="15"/>
        <v>86</v>
      </c>
    </row>
    <row r="59" spans="1:12" ht="38.25">
      <c r="A59" s="6"/>
      <c r="B59" s="6" t="s">
        <v>58</v>
      </c>
      <c r="C59" s="6">
        <v>20</v>
      </c>
      <c r="D59" s="6">
        <v>50</v>
      </c>
      <c r="E59" s="6">
        <v>33</v>
      </c>
      <c r="F59" s="6">
        <v>20</v>
      </c>
      <c r="G59" s="6">
        <v>56</v>
      </c>
      <c r="H59" s="6">
        <v>0</v>
      </c>
      <c r="I59" s="6">
        <v>30</v>
      </c>
      <c r="J59" s="6">
        <v>53</v>
      </c>
      <c r="K59" s="7">
        <v>86</v>
      </c>
      <c r="L59" s="7">
        <v>86</v>
      </c>
    </row>
    <row r="60" spans="1:12" ht="15.75">
      <c r="A60" s="8">
        <v>16</v>
      </c>
      <c r="B60" s="8" t="s">
        <v>59</v>
      </c>
      <c r="C60" s="8">
        <f t="shared" ref="C60:L60" si="16">SUM(C61:C63)</f>
        <v>95</v>
      </c>
      <c r="D60" s="8">
        <f t="shared" si="16"/>
        <v>121</v>
      </c>
      <c r="E60" s="8">
        <f t="shared" si="16"/>
        <v>85</v>
      </c>
      <c r="F60" s="8">
        <f t="shared" si="16"/>
        <v>206</v>
      </c>
      <c r="G60" s="8">
        <f t="shared" si="16"/>
        <v>214</v>
      </c>
      <c r="H60" s="8">
        <f t="shared" si="16"/>
        <v>141</v>
      </c>
      <c r="I60" s="8">
        <f t="shared" si="16"/>
        <v>121</v>
      </c>
      <c r="J60" s="8">
        <f t="shared" si="16"/>
        <v>586</v>
      </c>
      <c r="K60" s="8">
        <f t="shared" si="16"/>
        <v>490</v>
      </c>
      <c r="L60" s="8">
        <f t="shared" si="16"/>
        <v>296</v>
      </c>
    </row>
    <row r="61" spans="1:12" ht="26.25" customHeight="1">
      <c r="A61" s="6"/>
      <c r="B61" s="6" t="s">
        <v>60</v>
      </c>
      <c r="C61" s="6">
        <v>84</v>
      </c>
      <c r="D61" s="6">
        <v>104</v>
      </c>
      <c r="E61" s="6">
        <v>76</v>
      </c>
      <c r="F61" s="6">
        <v>118</v>
      </c>
      <c r="G61" s="6">
        <v>164</v>
      </c>
      <c r="H61" s="6">
        <v>123</v>
      </c>
      <c r="I61" s="6">
        <v>0</v>
      </c>
      <c r="J61" s="6">
        <v>416</v>
      </c>
      <c r="K61" s="10">
        <v>365</v>
      </c>
      <c r="L61" s="10">
        <v>159</v>
      </c>
    </row>
    <row r="62" spans="1:12" ht="25.5">
      <c r="A62" s="6"/>
      <c r="B62" s="13" t="s">
        <v>61</v>
      </c>
      <c r="C62" s="6" t="s">
        <v>28</v>
      </c>
      <c r="D62" s="6" t="s">
        <v>28</v>
      </c>
      <c r="E62" s="6" t="s">
        <v>28</v>
      </c>
      <c r="F62" s="6" t="s">
        <v>28</v>
      </c>
      <c r="G62" s="6" t="s">
        <v>28</v>
      </c>
      <c r="H62" s="6" t="s">
        <v>28</v>
      </c>
      <c r="I62" s="6">
        <v>69</v>
      </c>
      <c r="J62" s="6">
        <v>89</v>
      </c>
      <c r="K62" s="7">
        <v>74</v>
      </c>
      <c r="L62" s="7">
        <v>78</v>
      </c>
    </row>
    <row r="63" spans="1:12" ht="25.5">
      <c r="A63" s="6"/>
      <c r="B63" s="6" t="s">
        <v>62</v>
      </c>
      <c r="C63" s="9">
        <v>11</v>
      </c>
      <c r="D63" s="9">
        <v>17</v>
      </c>
      <c r="E63" s="6">
        <v>9</v>
      </c>
      <c r="F63" s="6">
        <v>88</v>
      </c>
      <c r="G63" s="6">
        <v>50</v>
      </c>
      <c r="H63" s="6">
        <v>18</v>
      </c>
      <c r="I63" s="6">
        <v>52</v>
      </c>
      <c r="J63" s="6">
        <v>81</v>
      </c>
      <c r="K63" s="7">
        <v>51</v>
      </c>
      <c r="L63" s="7">
        <v>59</v>
      </c>
    </row>
    <row r="64" spans="1:12" ht="15.75">
      <c r="A64" s="8">
        <v>17</v>
      </c>
      <c r="B64" s="8" t="s">
        <v>63</v>
      </c>
      <c r="C64" s="8">
        <f t="shared" ref="C64:I64" si="17">SUM(C66:C66)</f>
        <v>78</v>
      </c>
      <c r="D64" s="8">
        <f t="shared" si="17"/>
        <v>131</v>
      </c>
      <c r="E64" s="8">
        <f t="shared" si="17"/>
        <v>219</v>
      </c>
      <c r="F64" s="8">
        <f t="shared" si="17"/>
        <v>262</v>
      </c>
      <c r="G64" s="8">
        <f t="shared" si="17"/>
        <v>277</v>
      </c>
      <c r="H64" s="8">
        <f t="shared" si="17"/>
        <v>0</v>
      </c>
      <c r="I64" s="8">
        <f t="shared" si="17"/>
        <v>19</v>
      </c>
      <c r="J64" s="8">
        <f>SUM(J65:J66)</f>
        <v>165</v>
      </c>
      <c r="K64" s="8">
        <f>SUM(K65:K66)</f>
        <v>182</v>
      </c>
      <c r="L64" s="8">
        <f>SUM(L65:L66)</f>
        <v>196</v>
      </c>
    </row>
    <row r="65" spans="1:14" ht="25.5">
      <c r="A65" s="8"/>
      <c r="B65" s="13" t="s">
        <v>64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17</v>
      </c>
      <c r="K65" s="15">
        <v>17</v>
      </c>
      <c r="L65" s="15">
        <v>19</v>
      </c>
    </row>
    <row r="66" spans="1:14" ht="38.25">
      <c r="A66" s="6"/>
      <c r="B66" s="6" t="s">
        <v>65</v>
      </c>
      <c r="C66" s="6">
        <v>78</v>
      </c>
      <c r="D66" s="6">
        <v>131</v>
      </c>
      <c r="E66" s="6">
        <v>219</v>
      </c>
      <c r="F66" s="6">
        <v>262</v>
      </c>
      <c r="G66" s="6">
        <v>277</v>
      </c>
      <c r="H66" s="6">
        <v>0</v>
      </c>
      <c r="I66" s="6">
        <v>19</v>
      </c>
      <c r="J66" s="6">
        <v>148</v>
      </c>
      <c r="K66" s="7">
        <v>165</v>
      </c>
      <c r="L66" s="7">
        <v>177</v>
      </c>
    </row>
    <row r="67" spans="1:14" ht="15.75">
      <c r="A67" s="8">
        <v>18</v>
      </c>
      <c r="B67" s="8" t="s">
        <v>66</v>
      </c>
      <c r="C67" s="8">
        <f t="shared" ref="C67:I67" si="18">SUM(C68)</f>
        <v>28</v>
      </c>
      <c r="D67" s="8">
        <f t="shared" si="18"/>
        <v>44</v>
      </c>
      <c r="E67" s="8">
        <f t="shared" si="18"/>
        <v>66</v>
      </c>
      <c r="F67" s="8">
        <f t="shared" si="18"/>
        <v>77</v>
      </c>
      <c r="G67" s="8">
        <f t="shared" si="18"/>
        <v>87</v>
      </c>
      <c r="H67" s="8">
        <f t="shared" si="18"/>
        <v>94</v>
      </c>
      <c r="I67" s="8">
        <f t="shared" si="18"/>
        <v>54</v>
      </c>
      <c r="J67" s="8">
        <f>SUM(J68)</f>
        <v>164</v>
      </c>
      <c r="K67" s="8">
        <f>SUM(K68)</f>
        <v>121</v>
      </c>
      <c r="L67" s="8">
        <f>SUM(L68)</f>
        <v>174</v>
      </c>
    </row>
    <row r="68" spans="1:14" ht="25.5">
      <c r="A68" s="6"/>
      <c r="B68" s="6" t="s">
        <v>67</v>
      </c>
      <c r="C68" s="6">
        <v>28</v>
      </c>
      <c r="D68" s="6">
        <v>44</v>
      </c>
      <c r="E68" s="6">
        <v>66</v>
      </c>
      <c r="F68" s="6">
        <v>77</v>
      </c>
      <c r="G68" s="6">
        <v>87</v>
      </c>
      <c r="H68" s="6">
        <v>94</v>
      </c>
      <c r="I68" s="6">
        <v>54</v>
      </c>
      <c r="J68" s="6">
        <v>164</v>
      </c>
      <c r="K68" s="7">
        <v>121</v>
      </c>
      <c r="L68" s="7">
        <v>174</v>
      </c>
    </row>
    <row r="69" spans="1:14" ht="15.75">
      <c r="A69" s="8">
        <v>19</v>
      </c>
      <c r="B69" s="8" t="s">
        <v>68</v>
      </c>
      <c r="C69" s="8">
        <f t="shared" ref="C69:L69" si="19">SUM(C70)</f>
        <v>50</v>
      </c>
      <c r="D69" s="8">
        <f t="shared" si="19"/>
        <v>8</v>
      </c>
      <c r="E69" s="8">
        <f t="shared" si="19"/>
        <v>41</v>
      </c>
      <c r="F69" s="8">
        <f t="shared" si="19"/>
        <v>24</v>
      </c>
      <c r="G69" s="8">
        <f t="shared" si="19"/>
        <v>152</v>
      </c>
      <c r="H69" s="8">
        <f t="shared" si="19"/>
        <v>0</v>
      </c>
      <c r="I69" s="8">
        <f t="shared" si="19"/>
        <v>35</v>
      </c>
      <c r="J69" s="8">
        <f t="shared" si="19"/>
        <v>36</v>
      </c>
      <c r="K69" s="8">
        <f t="shared" si="19"/>
        <v>79</v>
      </c>
      <c r="L69" s="8">
        <f t="shared" si="19"/>
        <v>102</v>
      </c>
    </row>
    <row r="70" spans="1:14" ht="38.25">
      <c r="A70" s="6"/>
      <c r="B70" s="6" t="s">
        <v>69</v>
      </c>
      <c r="C70" s="6">
        <v>50</v>
      </c>
      <c r="D70" s="6">
        <v>8</v>
      </c>
      <c r="E70" s="6">
        <v>41</v>
      </c>
      <c r="F70" s="6">
        <v>24</v>
      </c>
      <c r="G70" s="6">
        <v>152</v>
      </c>
      <c r="H70" s="6">
        <v>0</v>
      </c>
      <c r="I70" s="6">
        <v>35</v>
      </c>
      <c r="J70" s="6">
        <v>36</v>
      </c>
      <c r="K70" s="7">
        <v>79</v>
      </c>
      <c r="L70" s="7">
        <v>102</v>
      </c>
    </row>
    <row r="71" spans="1:14" ht="15.75">
      <c r="A71" s="8">
        <v>20</v>
      </c>
      <c r="B71" s="8" t="s">
        <v>70</v>
      </c>
      <c r="C71" s="8">
        <f t="shared" ref="C71:L71" si="20">SUM(C72:C75)</f>
        <v>175</v>
      </c>
      <c r="D71" s="8">
        <f t="shared" si="20"/>
        <v>187</v>
      </c>
      <c r="E71" s="8">
        <f t="shared" si="20"/>
        <v>100</v>
      </c>
      <c r="F71" s="8">
        <f t="shared" si="20"/>
        <v>196</v>
      </c>
      <c r="G71" s="8">
        <f t="shared" si="20"/>
        <v>241</v>
      </c>
      <c r="H71" s="8">
        <f t="shared" si="20"/>
        <v>345</v>
      </c>
      <c r="I71" s="8">
        <f t="shared" si="20"/>
        <v>344</v>
      </c>
      <c r="J71" s="8">
        <f t="shared" si="20"/>
        <v>427</v>
      </c>
      <c r="K71" s="8">
        <f t="shared" si="20"/>
        <v>614</v>
      </c>
      <c r="L71" s="8">
        <f t="shared" si="20"/>
        <v>575</v>
      </c>
    </row>
    <row r="72" spans="1:14" ht="25.5">
      <c r="A72" s="6"/>
      <c r="B72" s="6" t="s">
        <v>71</v>
      </c>
      <c r="C72" s="6">
        <v>76</v>
      </c>
      <c r="D72" s="6">
        <v>81</v>
      </c>
      <c r="E72" s="6">
        <v>43</v>
      </c>
      <c r="F72" s="6">
        <v>84</v>
      </c>
      <c r="G72" s="6">
        <v>91</v>
      </c>
      <c r="H72" s="6">
        <v>149</v>
      </c>
      <c r="I72" s="6">
        <v>25</v>
      </c>
      <c r="J72" s="6">
        <v>170</v>
      </c>
      <c r="K72" s="10">
        <v>252</v>
      </c>
      <c r="L72" s="10">
        <v>240</v>
      </c>
    </row>
    <row r="73" spans="1:14" ht="17.25" customHeight="1">
      <c r="A73" s="6"/>
      <c r="B73" s="6" t="s">
        <v>72</v>
      </c>
      <c r="C73" s="9">
        <v>37</v>
      </c>
      <c r="D73" s="9">
        <v>40</v>
      </c>
      <c r="E73" s="9">
        <v>22</v>
      </c>
      <c r="F73" s="6">
        <v>43</v>
      </c>
      <c r="G73" s="6">
        <v>56</v>
      </c>
      <c r="H73" s="6">
        <v>74</v>
      </c>
      <c r="I73" s="6">
        <v>254</v>
      </c>
      <c r="J73" s="6">
        <v>139</v>
      </c>
      <c r="K73" s="7">
        <v>136</v>
      </c>
      <c r="L73" s="7">
        <v>116</v>
      </c>
    </row>
    <row r="74" spans="1:14" ht="17.25" customHeight="1">
      <c r="A74" s="6"/>
      <c r="B74" s="6" t="s">
        <v>73</v>
      </c>
      <c r="C74" s="6">
        <v>44</v>
      </c>
      <c r="D74" s="6">
        <v>48</v>
      </c>
      <c r="E74" s="6">
        <v>26</v>
      </c>
      <c r="F74" s="6">
        <v>51</v>
      </c>
      <c r="G74" s="6">
        <v>51</v>
      </c>
      <c r="H74" s="6">
        <v>88</v>
      </c>
      <c r="I74" s="6">
        <v>35</v>
      </c>
      <c r="J74" s="6">
        <v>82</v>
      </c>
      <c r="K74" s="10">
        <v>111</v>
      </c>
      <c r="L74" s="10">
        <v>147</v>
      </c>
    </row>
    <row r="75" spans="1:14" ht="17.25" customHeight="1">
      <c r="A75" s="6"/>
      <c r="B75" s="6" t="s">
        <v>74</v>
      </c>
      <c r="C75" s="6">
        <v>18</v>
      </c>
      <c r="D75" s="6">
        <v>18</v>
      </c>
      <c r="E75" s="6">
        <v>9</v>
      </c>
      <c r="F75" s="6">
        <v>18</v>
      </c>
      <c r="G75" s="6">
        <v>43</v>
      </c>
      <c r="H75" s="6">
        <v>34</v>
      </c>
      <c r="I75" s="6">
        <v>30</v>
      </c>
      <c r="J75" s="6">
        <f>36</f>
        <v>36</v>
      </c>
      <c r="K75" s="7">
        <v>115</v>
      </c>
      <c r="L75" s="7">
        <v>72</v>
      </c>
    </row>
    <row r="76" spans="1:14" ht="17.25" customHeight="1">
      <c r="A76" s="8">
        <v>21</v>
      </c>
      <c r="B76" s="8" t="s">
        <v>75</v>
      </c>
      <c r="C76" s="8">
        <f t="shared" ref="C76:K76" si="21">SUM(C77:C78)</f>
        <v>157</v>
      </c>
      <c r="D76" s="8">
        <f t="shared" si="21"/>
        <v>228</v>
      </c>
      <c r="E76" s="8">
        <f t="shared" si="21"/>
        <v>209</v>
      </c>
      <c r="F76" s="8">
        <f t="shared" si="21"/>
        <v>255</v>
      </c>
      <c r="G76" s="8">
        <f t="shared" si="21"/>
        <v>278</v>
      </c>
      <c r="H76" s="8">
        <f t="shared" si="21"/>
        <v>343</v>
      </c>
      <c r="I76" s="8">
        <f t="shared" si="21"/>
        <v>254</v>
      </c>
      <c r="J76" s="8">
        <f t="shared" si="21"/>
        <v>311</v>
      </c>
      <c r="K76" s="8">
        <f t="shared" si="21"/>
        <v>380</v>
      </c>
      <c r="L76" s="8">
        <f>SUM(L77:L78)</f>
        <v>407</v>
      </c>
    </row>
    <row r="77" spans="1:14" ht="17.25" customHeight="1">
      <c r="A77" s="6"/>
      <c r="B77" s="6" t="s">
        <v>76</v>
      </c>
      <c r="C77" s="6">
        <v>103</v>
      </c>
      <c r="D77" s="6">
        <v>154</v>
      </c>
      <c r="E77" s="6">
        <v>142</v>
      </c>
      <c r="F77" s="6">
        <v>176</v>
      </c>
      <c r="G77" s="6">
        <v>208</v>
      </c>
      <c r="H77" s="6">
        <v>237</v>
      </c>
      <c r="I77" s="6">
        <v>199</v>
      </c>
      <c r="J77" s="6">
        <v>188</v>
      </c>
      <c r="K77" s="7">
        <v>232</v>
      </c>
      <c r="L77" s="7">
        <v>239</v>
      </c>
    </row>
    <row r="78" spans="1:14" ht="25.5">
      <c r="A78" s="6"/>
      <c r="B78" s="6" t="s">
        <v>77</v>
      </c>
      <c r="C78" s="6">
        <v>54</v>
      </c>
      <c r="D78" s="6">
        <v>74</v>
      </c>
      <c r="E78" s="6">
        <v>67</v>
      </c>
      <c r="F78" s="6">
        <v>79</v>
      </c>
      <c r="G78" s="6">
        <v>70</v>
      </c>
      <c r="H78" s="6">
        <v>106</v>
      </c>
      <c r="I78" s="6">
        <v>55</v>
      </c>
      <c r="J78" s="6">
        <v>123</v>
      </c>
      <c r="K78" s="7">
        <v>148</v>
      </c>
      <c r="L78" s="7">
        <v>168</v>
      </c>
    </row>
    <row r="79" spans="1:14" ht="40.5" customHeight="1">
      <c r="A79" s="6"/>
      <c r="B79" s="8" t="s">
        <v>78</v>
      </c>
      <c r="C79" s="6">
        <v>932</v>
      </c>
      <c r="D79" s="6">
        <v>1284</v>
      </c>
      <c r="E79" s="6">
        <v>758</v>
      </c>
      <c r="F79" s="6">
        <v>1556</v>
      </c>
      <c r="G79" s="6">
        <v>2013</v>
      </c>
      <c r="H79" s="6">
        <v>1845</v>
      </c>
      <c r="I79" s="6">
        <v>266</v>
      </c>
      <c r="J79" s="6">
        <v>266</v>
      </c>
      <c r="K79" s="7">
        <v>168</v>
      </c>
      <c r="L79" s="7">
        <v>168</v>
      </c>
      <c r="N79" s="3">
        <f>K81/D81*100</f>
        <v>133.01565690946222</v>
      </c>
    </row>
    <row r="80" spans="1:14" ht="40.5" customHeight="1">
      <c r="A80" s="6"/>
      <c r="B80" s="8" t="s">
        <v>79</v>
      </c>
      <c r="C80" s="6" t="s">
        <v>28</v>
      </c>
      <c r="D80" s="6" t="s">
        <v>28</v>
      </c>
      <c r="E80" s="6" t="s">
        <v>28</v>
      </c>
      <c r="F80" s="6" t="s">
        <v>28</v>
      </c>
      <c r="G80" s="6" t="s">
        <v>28</v>
      </c>
      <c r="H80" s="6" t="s">
        <v>28</v>
      </c>
      <c r="I80" s="6">
        <v>83</v>
      </c>
      <c r="J80" s="6">
        <v>83</v>
      </c>
      <c r="K80" s="7">
        <v>0</v>
      </c>
      <c r="L80" s="7">
        <v>0</v>
      </c>
    </row>
    <row r="81" spans="1:14" ht="27.75" customHeight="1">
      <c r="A81" s="8"/>
      <c r="B81" s="16" t="s">
        <v>80</v>
      </c>
      <c r="C81" s="8">
        <f t="shared" ref="C81:H81" si="22">SUM(C10,C12,C14,C19,C23,C27,C31,C35,C38,C43,C46,C49,C52,C56,C58,C60,C64,C67,C69,C71,C76,C79,C80)</f>
        <v>3155</v>
      </c>
      <c r="D81" s="8">
        <f t="shared" si="22"/>
        <v>4407</v>
      </c>
      <c r="E81" s="8">
        <f t="shared" si="22"/>
        <v>4141</v>
      </c>
      <c r="F81" s="8">
        <f t="shared" si="22"/>
        <v>5493</v>
      </c>
      <c r="G81" s="8">
        <f t="shared" si="22"/>
        <v>6695</v>
      </c>
      <c r="H81" s="8">
        <f t="shared" si="22"/>
        <v>5505</v>
      </c>
      <c r="I81" s="8">
        <v>5500</v>
      </c>
      <c r="J81" s="8">
        <f>J10+J12+J14+J19+J23+J27+J31+J35+J38+J43+J46+J49+J52+J56+J58+J60+J64+J67+J69+J71+J76+J79+J80</f>
        <v>4957</v>
      </c>
      <c r="K81" s="8">
        <f>K10+K12+K14+K19+K23+K27+K31+K35+K38+K43+K46+K49+K52+K56+K58+K60+K64+K67+K69+K71+K76+K79+K80</f>
        <v>5862</v>
      </c>
      <c r="L81" s="8">
        <f>L10+L12+L14+L19+L23+L27+L31+L35+L38+L43+L46+L49+L52+L56+L58+L60+L64+L67+L69+L71+L76+L79+L80</f>
        <v>5680</v>
      </c>
    </row>
    <row r="82" spans="1:14" ht="27.75" customHeight="1">
      <c r="A82" s="8"/>
      <c r="B82" s="16" t="s">
        <v>81</v>
      </c>
      <c r="C82" s="17">
        <f>C81/N82</f>
        <v>1.5697242922322132</v>
      </c>
      <c r="D82" s="17"/>
      <c r="E82" s="17"/>
      <c r="F82" s="17"/>
      <c r="G82" s="17"/>
      <c r="H82" s="17">
        <f>H81/N82</f>
        <v>2.7389325606143688</v>
      </c>
      <c r="I82" s="17">
        <f>I81/N82</f>
        <v>2.7364448834475983</v>
      </c>
      <c r="J82" s="17">
        <f>J81/N82</f>
        <v>2.4662831431363172</v>
      </c>
      <c r="K82" s="17">
        <f>K81/N82</f>
        <v>2.9165527103217856</v>
      </c>
      <c r="L82" s="17">
        <f>L81/N82</f>
        <v>2.8260012614513377</v>
      </c>
      <c r="N82" s="3">
        <v>2009.9070999999999</v>
      </c>
    </row>
    <row r="83" spans="1:14" ht="22.5" customHeight="1">
      <c r="A83" s="23"/>
      <c r="B83" s="23"/>
      <c r="C83" s="23"/>
      <c r="D83" s="23"/>
      <c r="E83" s="23"/>
      <c r="F83" s="23"/>
      <c r="G83" s="23"/>
      <c r="H83" s="23"/>
      <c r="I83" s="23"/>
    </row>
    <row r="84" spans="1:14">
      <c r="A84" s="23"/>
      <c r="B84" s="23"/>
      <c r="C84" s="23"/>
      <c r="D84" s="23"/>
      <c r="E84" s="23"/>
      <c r="F84" s="23"/>
      <c r="G84" s="23"/>
      <c r="H84" s="23"/>
      <c r="I84" s="23"/>
    </row>
    <row r="85" spans="1:14">
      <c r="A85" s="23"/>
      <c r="B85" s="23"/>
      <c r="C85" s="23"/>
      <c r="D85" s="23"/>
      <c r="E85" s="23"/>
      <c r="F85" s="23"/>
      <c r="G85" s="23"/>
      <c r="H85" s="23"/>
      <c r="I85" s="23"/>
    </row>
    <row r="86" spans="1:14" ht="13.5" customHeight="1">
      <c r="A86" s="23"/>
      <c r="B86" s="23"/>
      <c r="C86" s="23"/>
      <c r="D86" s="23"/>
      <c r="E86" s="23"/>
      <c r="F86" s="23"/>
      <c r="G86" s="23"/>
      <c r="H86" s="23"/>
      <c r="I86" s="23"/>
    </row>
    <row r="88" spans="1:14">
      <c r="B88" s="2" t="s">
        <v>82</v>
      </c>
      <c r="C88" s="18"/>
      <c r="D88" s="18"/>
      <c r="E88" s="18"/>
      <c r="F88" s="2" t="s">
        <v>83</v>
      </c>
    </row>
  </sheetData>
  <mergeCells count="12">
    <mergeCell ref="B4:J4"/>
    <mergeCell ref="B5:J5"/>
    <mergeCell ref="A6:K6"/>
    <mergeCell ref="A7:A9"/>
    <mergeCell ref="B7:B8"/>
    <mergeCell ref="C7:L7"/>
    <mergeCell ref="C8:L8"/>
    <mergeCell ref="I24:I25"/>
    <mergeCell ref="J24:J25"/>
    <mergeCell ref="K24:K25"/>
    <mergeCell ref="L24:L25"/>
    <mergeCell ref="A83:I86"/>
  </mergeCells>
  <pageMargins left="1.1023622047244095" right="0.39370078740157483" top="0.78740157480314965" bottom="0.27559055118110237" header="0" footer="0"/>
  <pageSetup paperSize="9" scale="68" fitToHeight="2" orientation="portrait" r:id="rId1"/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Лось</vt:lpstr>
      <vt:lpstr>Лист2</vt:lpstr>
      <vt:lpstr>Лист3</vt:lpstr>
      <vt:lpstr>Лось!Заголовки_для_печати</vt:lpstr>
      <vt:lpstr>Лось!Область_печати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2018-04-17T12:10:10Z</cp:lastPrinted>
  <dcterms:created xsi:type="dcterms:W3CDTF">2018-04-05T05:05:10Z</dcterms:created>
  <dcterms:modified xsi:type="dcterms:W3CDTF">2018-04-17T12:10:29Z</dcterms:modified>
</cp:coreProperties>
</file>