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ЮЛЯ\Света Работа\ПОСТАНОВЛЕНИЯ\Постановления 2024\"/>
    </mc:Choice>
  </mc:AlternateContent>
  <bookViews>
    <workbookView xWindow="0" yWindow="0" windowWidth="25200" windowHeight="11385" activeTab="1"/>
  </bookViews>
  <sheets>
    <sheet name="Характеристики бюджета" sheetId="1" r:id="rId1"/>
    <sheet name="Муниципальные программ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3" i="2"/>
  <c r="F10" i="1" l="1"/>
  <c r="F51" i="2"/>
  <c r="F43" i="2"/>
  <c r="F23" i="2"/>
  <c r="H55" i="2" l="1"/>
  <c r="G71" i="2"/>
  <c r="I71" i="2"/>
  <c r="J71" i="2"/>
  <c r="G51" i="2" l="1"/>
  <c r="G55" i="2"/>
  <c r="F55" i="2"/>
  <c r="F15" i="2" l="1"/>
  <c r="E71" i="2"/>
  <c r="E55" i="2"/>
  <c r="E43" i="2"/>
  <c r="E39" i="2"/>
  <c r="E15" i="2"/>
  <c r="D19" i="1"/>
  <c r="G43" i="2" l="1"/>
  <c r="H43" i="2"/>
  <c r="D51" i="2"/>
  <c r="E51" i="2"/>
  <c r="H51" i="2"/>
  <c r="I51" i="2"/>
  <c r="J51" i="2"/>
  <c r="C51" i="2"/>
  <c r="G23" i="2"/>
  <c r="H23" i="2"/>
  <c r="I23" i="2"/>
  <c r="J23" i="2"/>
  <c r="F19" i="2"/>
  <c r="F13" i="2" s="1"/>
  <c r="G15" i="2"/>
  <c r="H15" i="2"/>
  <c r="C67" i="2" l="1"/>
  <c r="D74" i="2"/>
  <c r="C74" i="2"/>
  <c r="D58" i="2"/>
  <c r="G63" i="2"/>
  <c r="F63" i="2"/>
  <c r="E63" i="2"/>
  <c r="D63" i="2"/>
  <c r="C63" i="2"/>
  <c r="C45" i="2"/>
  <c r="D46" i="2"/>
  <c r="C46" i="2"/>
  <c r="D38" i="2"/>
  <c r="C38" i="2"/>
  <c r="D26" i="2"/>
  <c r="D15" i="2"/>
  <c r="D13" i="2" s="1"/>
  <c r="I15" i="2"/>
  <c r="J15" i="2"/>
  <c r="C15" i="2"/>
  <c r="C13" i="2" s="1"/>
  <c r="C19" i="1"/>
  <c r="C10" i="1"/>
  <c r="C19" i="2" l="1"/>
  <c r="D19" i="2"/>
  <c r="C23" i="2"/>
  <c r="C27" i="2"/>
  <c r="D27" i="2"/>
  <c r="C31" i="2"/>
  <c r="D31" i="2"/>
  <c r="C47" i="2"/>
  <c r="D47" i="2"/>
  <c r="C59" i="2"/>
  <c r="D59" i="2"/>
  <c r="C15" i="1"/>
  <c r="C21" i="1" s="1"/>
  <c r="D15" i="1"/>
  <c r="D10" i="1"/>
  <c r="D21" i="1" s="1"/>
  <c r="H39" i="2" l="1"/>
  <c r="E15" i="1" l="1"/>
  <c r="E10" i="1"/>
  <c r="E19" i="1" l="1"/>
  <c r="E21" i="1" s="1"/>
  <c r="G10" i="1"/>
  <c r="H10" i="1"/>
  <c r="H17" i="1" s="1"/>
  <c r="H15" i="1" s="1"/>
  <c r="I10" i="1"/>
  <c r="J10" i="1"/>
  <c r="J17" i="1" s="1"/>
  <c r="J15" i="1" s="1"/>
  <c r="J19" i="1" s="1"/>
  <c r="F59" i="2"/>
  <c r="G59" i="2"/>
  <c r="I55" i="2"/>
  <c r="J55" i="2"/>
  <c r="F47" i="2"/>
  <c r="G47" i="2"/>
  <c r="H47" i="2"/>
  <c r="I47" i="2"/>
  <c r="J47" i="2"/>
  <c r="I43" i="2"/>
  <c r="J43" i="2"/>
  <c r="F39" i="2"/>
  <c r="G39" i="2"/>
  <c r="I39" i="2"/>
  <c r="J39" i="2"/>
  <c r="F35" i="2"/>
  <c r="G35" i="2"/>
  <c r="F31" i="2"/>
  <c r="G31" i="2"/>
  <c r="F27" i="2"/>
  <c r="G27" i="2"/>
  <c r="H27" i="2"/>
  <c r="I27" i="2"/>
  <c r="J27" i="2"/>
  <c r="G19" i="2"/>
  <c r="H19" i="2"/>
  <c r="I19" i="2"/>
  <c r="J19" i="2"/>
  <c r="E59" i="2"/>
  <c r="E47" i="2"/>
  <c r="E35" i="2"/>
  <c r="E31" i="2"/>
  <c r="E27" i="2"/>
  <c r="E23" i="2"/>
  <c r="E19" i="2"/>
  <c r="J13" i="2" l="1"/>
  <c r="J11" i="2" s="1"/>
  <c r="G15" i="1"/>
  <c r="G19" i="1" s="1"/>
  <c r="G21" i="1" s="1"/>
  <c r="I15" i="1"/>
  <c r="I19" i="1" s="1"/>
  <c r="I21" i="1" s="1"/>
  <c r="H13" i="2"/>
  <c r="I13" i="2"/>
  <c r="I11" i="2" s="1"/>
  <c r="F15" i="1"/>
  <c r="F19" i="1" s="1"/>
  <c r="F21" i="1" s="1"/>
  <c r="H19" i="1"/>
  <c r="H21" i="1" s="1"/>
  <c r="J21" i="1"/>
  <c r="C58" i="2"/>
  <c r="C42" i="2"/>
  <c r="C11" i="2"/>
  <c r="D42" i="2"/>
  <c r="D11" i="2"/>
  <c r="E13" i="2"/>
  <c r="E11" i="2" s="1"/>
  <c r="F71" i="2"/>
  <c r="F11" i="2" l="1"/>
  <c r="G11" i="2"/>
  <c r="H71" i="2"/>
  <c r="H11" i="2" s="1"/>
</calcChain>
</file>

<file path=xl/sharedStrings.xml><?xml version="1.0" encoding="utf-8"?>
<sst xmlns="http://schemas.openxmlformats.org/spreadsheetml/2006/main" count="148" uniqueCount="83">
  <si>
    <t>№ п/п</t>
  </si>
  <si>
    <t>Наименование показателя</t>
  </si>
  <si>
    <t>1.</t>
  </si>
  <si>
    <t>Доходы бюджета - всего</t>
  </si>
  <si>
    <t>в том числе:</t>
  </si>
  <si>
    <t>Расходы бюджета - всего</t>
  </si>
  <si>
    <t>1.2.</t>
  </si>
  <si>
    <t>1.1.</t>
  </si>
  <si>
    <t>1.3.</t>
  </si>
  <si>
    <t>2.</t>
  </si>
  <si>
    <t>Дефицит (профицит) бюджета</t>
  </si>
  <si>
    <t xml:space="preserve">Отношение дефицита бюджета к общему годовому объему доходов бюджета района без учета объема безвозмездных поступлений (в процентах) </t>
  </si>
  <si>
    <t>Источники финансирования дефицита бюджета - всего</t>
  </si>
  <si>
    <t>Указывается состав источников финансирования дефицита бюджета</t>
  </si>
  <si>
    <t>Объем муниципального долга на 1 января соответствующего финансового года</t>
  </si>
  <si>
    <t>Объем мунициипальных заимствований в соответствующем финансовом году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</si>
  <si>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</si>
  <si>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Объем расходов на обслуживание муниципального долга</t>
  </si>
  <si>
    <t>2.1.</t>
  </si>
  <si>
    <t>2.2.</t>
  </si>
  <si>
    <t>3.</t>
  </si>
  <si>
    <t>4.</t>
  </si>
  <si>
    <t>5.</t>
  </si>
  <si>
    <t>5.1. - 5.n</t>
  </si>
  <si>
    <t>6.</t>
  </si>
  <si>
    <t>7.</t>
  </si>
  <si>
    <t>8.</t>
  </si>
  <si>
    <t>9.</t>
  </si>
  <si>
    <t>- налоговые доходы</t>
  </si>
  <si>
    <t>- неналоговые доходы</t>
  </si>
  <si>
    <t>- безвозмездные поступления</t>
  </si>
  <si>
    <t>- на финансовое обеспечение муниципальных программ</t>
  </si>
  <si>
    <t>- на непрограммные направления расходов бюджета</t>
  </si>
  <si>
    <t xml:space="preserve">Расходы на реализацию муниципальных программ - всего </t>
  </si>
  <si>
    <t>1.1.1.</t>
  </si>
  <si>
    <t>средства областного бюджета</t>
  </si>
  <si>
    <t>1.1.2.</t>
  </si>
  <si>
    <t>1.1.3.</t>
  </si>
  <si>
    <t>1.1.4.</t>
  </si>
  <si>
    <t>сресдтва местного бюджета</t>
  </si>
  <si>
    <t>1.1.6.</t>
  </si>
  <si>
    <t xml:space="preserve">1.1.5.  </t>
  </si>
  <si>
    <t>1.1.7.</t>
  </si>
  <si>
    <t>1.1.8.</t>
  </si>
  <si>
    <t>1.1.9.</t>
  </si>
  <si>
    <t>средства местного бюджета</t>
  </si>
  <si>
    <t>1.1.12.</t>
  </si>
  <si>
    <t>1.1.10.</t>
  </si>
  <si>
    <t>1.1.11.</t>
  </si>
  <si>
    <t>сресдтва областного бюджета</t>
  </si>
  <si>
    <t>Непрограммные направления расходов</t>
  </si>
  <si>
    <t xml:space="preserve">Показатели финансового обеспечения муниципальных программ Шуйского муниципального района  </t>
  </si>
  <si>
    <t>(тыс. руб.)</t>
  </si>
  <si>
    <t>Прогноз основных характеристик бюджета Шуйского муниципального района</t>
  </si>
  <si>
    <t>2021 год</t>
  </si>
  <si>
    <t>2022 год</t>
  </si>
  <si>
    <t>Приложение 1</t>
  </si>
  <si>
    <t>Приложение 2</t>
  </si>
  <si>
    <t>2023 год</t>
  </si>
  <si>
    <t>2024 год</t>
  </si>
  <si>
    <t>2025 год</t>
  </si>
  <si>
    <t>2026 год</t>
  </si>
  <si>
    <t>2019 год</t>
  </si>
  <si>
    <t>2020 год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</si>
  <si>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</si>
  <si>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«Совершенствование организации муниципального управления»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</si>
  <si>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</si>
  <si>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</si>
  <si>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</si>
  <si>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</si>
  <si>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</si>
  <si>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</si>
  <si>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</si>
  <si>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</si>
  <si>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 xml:space="preserve">к постановлению Администрации </t>
  </si>
  <si>
    <t>Шуйского муниципального района</t>
  </si>
  <si>
    <t xml:space="preserve"> от ____.01.2021  № _____ -п</t>
  </si>
  <si>
    <t>Муниципальная программа «Развитие молодежной политики Шуйского муниципального района»</t>
  </si>
  <si>
    <t>1.1.13.</t>
  </si>
  <si>
    <t>1.1.14.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</si>
  <si>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</si>
  <si>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района»</t>
  </si>
  <si>
    <t>Муниципальная программа «Развитие культуры в Шуйском муниципальном районе»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</si>
</sst>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_ ;\-#,##0.0\ "/>
    <numFmt numFmtId="167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0" fontId="0" fillId="0" borderId="0" xfId="0" applyBorder="1"/>
    <xf numFmtId="0" fontId="3" fillId="0" borderId="1" xfId="0" applyNumberFormat="1" applyFont="1" applyBorder="1" applyAlignment="1">
      <alignment horizontal="center" wrapText="1"/>
    </xf>
    <xf numFmtId="164" fontId="2" fillId="0" borderId="1" xfId="1" applyFont="1" applyBorder="1"/>
    <xf numFmtId="0" fontId="3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right" wrapText="1"/>
    </xf>
    <xf numFmtId="164" fontId="2" fillId="0" borderId="1" xfId="1" applyFont="1" applyBorder="1" applyAlignment="1"/>
    <xf numFmtId="0" fontId="2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NumberFormat="1" applyAlignment="1"/>
    <xf numFmtId="164" fontId="2" fillId="0" borderId="1" xfId="1" applyFont="1" applyBorder="1" applyAlignment="1">
      <alignment wrapText="1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164" fontId="3" fillId="2" borderId="1" xfId="1" applyFont="1" applyFill="1" applyBorder="1"/>
    <xf numFmtId="166" fontId="2" fillId="0" borderId="1" xfId="1" applyNumberFormat="1" applyFont="1" applyBorder="1" applyAlignment="1">
      <alignment horizontal="center"/>
    </xf>
    <xf numFmtId="49" fontId="3" fillId="2" borderId="1" xfId="0" applyNumberFormat="1" applyFont="1" applyFill="1" applyBorder="1"/>
    <xf numFmtId="164" fontId="3" fillId="2" borderId="1" xfId="1" applyFont="1" applyFill="1" applyBorder="1" applyAlignment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4" fontId="4" fillId="0" borderId="1" xfId="1" applyFont="1" applyBorder="1" applyAlignment="1"/>
    <xf numFmtId="0" fontId="5" fillId="0" borderId="0" xfId="0" applyFont="1"/>
    <xf numFmtId="49" fontId="4" fillId="0" borderId="1" xfId="0" applyNumberFormat="1" applyFont="1" applyBorder="1" applyAlignment="1"/>
    <xf numFmtId="164" fontId="4" fillId="0" borderId="1" xfId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164" fontId="2" fillId="0" borderId="1" xfId="1" applyFont="1" applyBorder="1" applyAlignment="1">
      <alignment horizontal="right"/>
    </xf>
    <xf numFmtId="164" fontId="2" fillId="0" borderId="1" xfId="1" applyFont="1" applyBorder="1" applyAlignment="1">
      <alignment horizontal="right" wrapText="1"/>
    </xf>
    <xf numFmtId="164" fontId="2" fillId="0" borderId="1" xfId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7" fontId="2" fillId="0" borderId="1" xfId="1" applyNumberFormat="1" applyFont="1" applyBorder="1" applyAlignment="1"/>
    <xf numFmtId="164" fontId="2" fillId="0" borderId="1" xfId="1" applyFont="1" applyBorder="1" applyAlignment="1"/>
    <xf numFmtId="164" fontId="3" fillId="2" borderId="1" xfId="1" applyFont="1" applyFill="1" applyBorder="1" applyAlignment="1"/>
    <xf numFmtId="164" fontId="4" fillId="0" borderId="1" xfId="1" applyFont="1" applyBorder="1" applyAlignment="1"/>
    <xf numFmtId="0" fontId="7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164" fontId="2" fillId="3" borderId="1" xfId="1" applyFont="1" applyFill="1" applyBorder="1" applyAlignment="1"/>
    <xf numFmtId="164" fontId="4" fillId="3" borderId="1" xfId="1" applyFont="1" applyFill="1" applyBorder="1" applyAlignment="1"/>
    <xf numFmtId="165" fontId="2" fillId="3" borderId="1" xfId="1" applyNumberFormat="1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topLeftCell="A6" workbookViewId="0">
      <selection activeCell="J18" sqref="J18"/>
    </sheetView>
  </sheetViews>
  <sheetFormatPr defaultRowHeight="15" x14ac:dyDescent="0.25"/>
  <cols>
    <col min="1" max="1" width="8.7109375" customWidth="1"/>
    <col min="2" max="2" width="28.85546875" customWidth="1"/>
    <col min="3" max="10" width="17.85546875" customWidth="1"/>
    <col min="11" max="11" width="11.140625" customWidth="1"/>
  </cols>
  <sheetData>
    <row r="1" spans="1:10" ht="18.75" hidden="1" x14ac:dyDescent="0.3">
      <c r="H1" s="1"/>
      <c r="I1" s="1" t="s">
        <v>56</v>
      </c>
      <c r="J1" s="1"/>
    </row>
    <row r="2" spans="1:10" ht="18.75" hidden="1" x14ac:dyDescent="0.3">
      <c r="H2" s="47" t="s">
        <v>74</v>
      </c>
      <c r="I2" s="47"/>
      <c r="J2" s="47"/>
    </row>
    <row r="3" spans="1:10" ht="18.75" hidden="1" x14ac:dyDescent="0.3">
      <c r="H3" s="47" t="s">
        <v>75</v>
      </c>
      <c r="I3" s="47"/>
      <c r="J3" s="47"/>
    </row>
    <row r="4" spans="1:10" ht="18.75" hidden="1" x14ac:dyDescent="0.3">
      <c r="H4" s="1"/>
      <c r="I4" s="1" t="s">
        <v>76</v>
      </c>
      <c r="J4" s="1"/>
    </row>
    <row r="5" spans="1:10" ht="18.75" hidden="1" x14ac:dyDescent="0.3">
      <c r="H5" s="1"/>
      <c r="I5" s="1"/>
      <c r="J5" s="1"/>
    </row>
    <row r="6" spans="1:10" ht="15.75" x14ac:dyDescent="0.25">
      <c r="J6" s="35" t="s">
        <v>56</v>
      </c>
    </row>
    <row r="7" spans="1:10" ht="18.75" x14ac:dyDescent="0.3">
      <c r="A7" s="46" t="s">
        <v>53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.75" x14ac:dyDescent="0.3">
      <c r="J8" s="10" t="s">
        <v>52</v>
      </c>
    </row>
    <row r="9" spans="1:10" ht="42" customHeight="1" x14ac:dyDescent="0.3">
      <c r="A9" s="2" t="s">
        <v>0</v>
      </c>
      <c r="B9" s="2" t="s">
        <v>1</v>
      </c>
      <c r="C9" s="2" t="s">
        <v>62</v>
      </c>
      <c r="D9" s="2" t="s">
        <v>63</v>
      </c>
      <c r="E9" s="2" t="s">
        <v>54</v>
      </c>
      <c r="F9" s="2" t="s">
        <v>55</v>
      </c>
      <c r="G9" s="2" t="s">
        <v>58</v>
      </c>
      <c r="H9" s="2" t="s">
        <v>59</v>
      </c>
      <c r="I9" s="2" t="s">
        <v>60</v>
      </c>
      <c r="J9" s="2" t="s">
        <v>61</v>
      </c>
    </row>
    <row r="10" spans="1:10" ht="37.5" x14ac:dyDescent="0.3">
      <c r="A10" s="23" t="s">
        <v>2</v>
      </c>
      <c r="B10" s="24" t="s">
        <v>3</v>
      </c>
      <c r="C10" s="25">
        <f>SUM(C12:C14)</f>
        <v>354846.55999999994</v>
      </c>
      <c r="D10" s="25">
        <f t="shared" ref="D10" si="0">SUM(D12:D14)</f>
        <v>396825.98000000004</v>
      </c>
      <c r="E10" s="25">
        <f>SUM(E12:E14)</f>
        <v>394985.79000000004</v>
      </c>
      <c r="F10" s="25">
        <f>SUM(F12:F14)</f>
        <v>478133.57999999996</v>
      </c>
      <c r="G10" s="25">
        <f t="shared" ref="G10:J10" si="1">SUM(G12:G14)</f>
        <v>506505.92000000004</v>
      </c>
      <c r="H10" s="25">
        <f t="shared" si="1"/>
        <v>668261.94999999995</v>
      </c>
      <c r="I10" s="25">
        <f t="shared" si="1"/>
        <v>517474.55</v>
      </c>
      <c r="J10" s="25">
        <f t="shared" si="1"/>
        <v>513854.60000000003</v>
      </c>
    </row>
    <row r="11" spans="1:10" ht="18.75" x14ac:dyDescent="0.3">
      <c r="A11" s="3"/>
      <c r="B11" s="4" t="s">
        <v>4</v>
      </c>
      <c r="C11" s="15"/>
      <c r="D11" s="15"/>
      <c r="E11" s="15"/>
      <c r="F11" s="15"/>
      <c r="G11" s="15"/>
      <c r="H11" s="15"/>
      <c r="I11" s="15"/>
      <c r="J11" s="15"/>
    </row>
    <row r="12" spans="1:10" ht="18.75" x14ac:dyDescent="0.3">
      <c r="A12" s="4" t="s">
        <v>7</v>
      </c>
      <c r="B12" s="4" t="s">
        <v>28</v>
      </c>
      <c r="C12" s="37">
        <v>59727.82</v>
      </c>
      <c r="D12" s="37">
        <v>60468.22</v>
      </c>
      <c r="E12" s="37">
        <v>66613.919999999998</v>
      </c>
      <c r="F12" s="37">
        <v>66284.12</v>
      </c>
      <c r="G12" s="37">
        <v>87932.800000000003</v>
      </c>
      <c r="H12" s="37">
        <v>85595.29</v>
      </c>
      <c r="I12" s="37">
        <v>91223.45</v>
      </c>
      <c r="J12" s="37">
        <v>97218.8</v>
      </c>
    </row>
    <row r="13" spans="1:10" ht="18.75" x14ac:dyDescent="0.3">
      <c r="A13" s="3" t="s">
        <v>6</v>
      </c>
      <c r="B13" s="4" t="s">
        <v>29</v>
      </c>
      <c r="C13" s="37">
        <v>13432.52</v>
      </c>
      <c r="D13" s="37">
        <v>8024.23</v>
      </c>
      <c r="E13" s="37">
        <v>11047.35</v>
      </c>
      <c r="F13" s="37">
        <v>8258.36</v>
      </c>
      <c r="G13" s="37">
        <v>10069.040000000001</v>
      </c>
      <c r="H13" s="37">
        <v>5954.68</v>
      </c>
      <c r="I13" s="37">
        <v>5963.6</v>
      </c>
      <c r="J13" s="37">
        <v>5981.4</v>
      </c>
    </row>
    <row r="14" spans="1:10" ht="37.5" x14ac:dyDescent="0.3">
      <c r="A14" s="3" t="s">
        <v>8</v>
      </c>
      <c r="B14" s="8" t="s">
        <v>30</v>
      </c>
      <c r="C14" s="38">
        <v>281686.21999999997</v>
      </c>
      <c r="D14" s="38">
        <v>328333.53000000003</v>
      </c>
      <c r="E14" s="37">
        <v>317324.52</v>
      </c>
      <c r="F14" s="37">
        <v>403591.1</v>
      </c>
      <c r="G14" s="37">
        <v>408504.08</v>
      </c>
      <c r="H14" s="37">
        <v>576711.98</v>
      </c>
      <c r="I14" s="37">
        <v>420287.5</v>
      </c>
      <c r="J14" s="37">
        <v>410654.4</v>
      </c>
    </row>
    <row r="15" spans="1:10" ht="37.5" x14ac:dyDescent="0.3">
      <c r="A15" s="23" t="s">
        <v>9</v>
      </c>
      <c r="B15" s="24" t="s">
        <v>5</v>
      </c>
      <c r="C15" s="25">
        <f t="shared" ref="C15:D15" si="2">SUM(C17:C18)</f>
        <v>374150.79000000004</v>
      </c>
      <c r="D15" s="25">
        <f t="shared" si="2"/>
        <v>421290</v>
      </c>
      <c r="E15" s="25">
        <f>SUM(E17:E18)</f>
        <v>399052.96</v>
      </c>
      <c r="F15" s="25">
        <f t="shared" ref="F15:J15" si="3">SUM(F17:F18)</f>
        <v>505704.2</v>
      </c>
      <c r="G15" s="25">
        <f t="shared" si="3"/>
        <v>552592.56999999995</v>
      </c>
      <c r="H15" s="25">
        <f>SUM(H17:H18)</f>
        <v>668261.94999999995</v>
      </c>
      <c r="I15" s="25">
        <f>SUM(I17:I18)</f>
        <v>517474.55000000005</v>
      </c>
      <c r="J15" s="25">
        <f t="shared" si="3"/>
        <v>513854.60000000003</v>
      </c>
    </row>
    <row r="16" spans="1:10" ht="18.75" x14ac:dyDescent="0.3">
      <c r="A16" s="3"/>
      <c r="B16" s="4" t="s">
        <v>4</v>
      </c>
      <c r="C16" s="15"/>
      <c r="D16" s="15"/>
      <c r="E16" s="15"/>
      <c r="F16" s="15"/>
      <c r="G16" s="15"/>
      <c r="H16" s="15"/>
      <c r="I16" s="15"/>
      <c r="J16" s="15"/>
    </row>
    <row r="17" spans="1:10" ht="75" x14ac:dyDescent="0.3">
      <c r="A17" s="4" t="s">
        <v>18</v>
      </c>
      <c r="B17" s="5" t="s">
        <v>31</v>
      </c>
      <c r="C17" s="22">
        <v>356351.53</v>
      </c>
      <c r="D17" s="22">
        <v>412983.59</v>
      </c>
      <c r="E17" s="22">
        <v>388282.2</v>
      </c>
      <c r="F17" s="22">
        <v>485669.9</v>
      </c>
      <c r="G17" s="22">
        <v>476394.62</v>
      </c>
      <c r="H17" s="22">
        <f>H10-H18</f>
        <v>571288.39999999991</v>
      </c>
      <c r="I17" s="22">
        <f>I10-I18</f>
        <v>427775.52</v>
      </c>
      <c r="J17" s="22">
        <f t="shared" ref="H17:J17" si="4">J10-J18</f>
        <v>406539.08</v>
      </c>
    </row>
    <row r="18" spans="1:10" ht="56.25" x14ac:dyDescent="0.3">
      <c r="A18" s="4" t="s">
        <v>19</v>
      </c>
      <c r="B18" s="5" t="s">
        <v>32</v>
      </c>
      <c r="C18" s="22">
        <v>17799.259999999998</v>
      </c>
      <c r="D18" s="22">
        <v>8306.41</v>
      </c>
      <c r="E18" s="22">
        <v>10770.76</v>
      </c>
      <c r="F18" s="22">
        <v>20034.3</v>
      </c>
      <c r="G18" s="15">
        <v>76197.95</v>
      </c>
      <c r="H18" s="15">
        <v>96973.55</v>
      </c>
      <c r="I18" s="15">
        <v>89699.03</v>
      </c>
      <c r="J18" s="15">
        <v>107315.52</v>
      </c>
    </row>
    <row r="19" spans="1:10" ht="37.5" x14ac:dyDescent="0.3">
      <c r="A19" s="4" t="s">
        <v>20</v>
      </c>
      <c r="B19" s="5" t="s">
        <v>10</v>
      </c>
      <c r="C19" s="39">
        <f>C10-C15</f>
        <v>-19304.230000000098</v>
      </c>
      <c r="D19" s="39">
        <f>D10-D15</f>
        <v>-24464.01999999996</v>
      </c>
      <c r="E19" s="39">
        <f t="shared" ref="E19:J19" si="5">E10-E15</f>
        <v>-4067.1699999999837</v>
      </c>
      <c r="F19" s="39">
        <f t="shared" si="5"/>
        <v>-27570.620000000054</v>
      </c>
      <c r="G19" s="39">
        <f t="shared" si="5"/>
        <v>-46086.649999999907</v>
      </c>
      <c r="H19" s="39">
        <f t="shared" si="5"/>
        <v>0</v>
      </c>
      <c r="I19" s="39">
        <f t="shared" si="5"/>
        <v>0</v>
      </c>
      <c r="J19" s="39">
        <f t="shared" si="5"/>
        <v>0</v>
      </c>
    </row>
    <row r="20" spans="1:10" ht="147" customHeight="1" x14ac:dyDescent="0.3">
      <c r="A20" s="4" t="s">
        <v>21</v>
      </c>
      <c r="B20" s="5" t="s">
        <v>11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75" x14ac:dyDescent="0.3">
      <c r="A21" s="4" t="s">
        <v>22</v>
      </c>
      <c r="B21" s="5" t="s">
        <v>12</v>
      </c>
      <c r="C21" s="26">
        <f t="shared" ref="C21:D21" si="6">C19</f>
        <v>-19304.230000000098</v>
      </c>
      <c r="D21" s="26">
        <f t="shared" si="6"/>
        <v>-24464.01999999996</v>
      </c>
      <c r="E21" s="26">
        <f>E19</f>
        <v>-4067.1699999999837</v>
      </c>
      <c r="F21" s="26">
        <f t="shared" ref="F21:J21" si="7">F19</f>
        <v>-27570.620000000054</v>
      </c>
      <c r="G21" s="26">
        <f t="shared" si="7"/>
        <v>-46086.649999999907</v>
      </c>
      <c r="H21" s="26">
        <f t="shared" si="7"/>
        <v>0</v>
      </c>
      <c r="I21" s="26">
        <f t="shared" si="7"/>
        <v>0</v>
      </c>
      <c r="J21" s="26">
        <f t="shared" si="7"/>
        <v>0</v>
      </c>
    </row>
    <row r="22" spans="1:10" ht="18.75" x14ac:dyDescent="0.3">
      <c r="A22" s="4"/>
      <c r="B22" s="5" t="s">
        <v>4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  <c r="I22" s="15"/>
      <c r="J22" s="15"/>
    </row>
    <row r="23" spans="1:10" ht="75" x14ac:dyDescent="0.3">
      <c r="A23" s="5" t="s">
        <v>23</v>
      </c>
      <c r="B23" s="5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73.5" customHeight="1" x14ac:dyDescent="0.3">
      <c r="A24" s="4" t="s">
        <v>24</v>
      </c>
      <c r="B24" s="5" t="s">
        <v>14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93.75" x14ac:dyDescent="0.3">
      <c r="A25" s="4" t="s">
        <v>25</v>
      </c>
      <c r="B25" s="5" t="s">
        <v>15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50" x14ac:dyDescent="0.3">
      <c r="A26" s="4" t="s">
        <v>26</v>
      </c>
      <c r="B26" s="5" t="s">
        <v>16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57" customHeight="1" x14ac:dyDescent="0.3">
      <c r="A27" s="4" t="s">
        <v>27</v>
      </c>
      <c r="B27" s="5" t="s">
        <v>17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8.75" x14ac:dyDescent="0.3">
      <c r="A28" s="6"/>
      <c r="B28" s="7"/>
      <c r="C28" s="7"/>
      <c r="D28" s="7"/>
      <c r="E28" s="6"/>
      <c r="F28" s="6"/>
      <c r="G28" s="6"/>
      <c r="H28" s="6"/>
      <c r="I28" s="6"/>
      <c r="J28" s="6"/>
    </row>
    <row r="29" spans="1:10" ht="18.75" x14ac:dyDescent="0.3">
      <c r="A29" s="6"/>
      <c r="B29" s="7"/>
      <c r="C29" s="7"/>
      <c r="D29" s="7"/>
      <c r="E29" s="6"/>
      <c r="F29" s="6"/>
      <c r="G29" s="6"/>
      <c r="H29" s="6"/>
      <c r="I29" s="6"/>
      <c r="J29" s="6"/>
    </row>
    <row r="30" spans="1:10" ht="18.75" x14ac:dyDescent="0.3">
      <c r="A30" s="6"/>
      <c r="B30" s="7"/>
      <c r="C30" s="7"/>
      <c r="D30" s="7"/>
      <c r="E30" s="6"/>
      <c r="F30" s="6"/>
      <c r="G30" s="6"/>
      <c r="H30" s="6"/>
      <c r="I30" s="6"/>
      <c r="J30" s="6"/>
    </row>
    <row r="31" spans="1:10" ht="18.75" x14ac:dyDescent="0.3">
      <c r="A31" s="6"/>
      <c r="B31" s="7"/>
      <c r="C31" s="7"/>
      <c r="D31" s="7"/>
      <c r="E31" s="6"/>
      <c r="F31" s="6"/>
      <c r="G31" s="6"/>
      <c r="H31" s="6"/>
      <c r="I31" s="6"/>
      <c r="J31" s="6"/>
    </row>
    <row r="32" spans="1:10" ht="18.75" x14ac:dyDescent="0.3">
      <c r="A32" s="6"/>
      <c r="B32" s="7"/>
      <c r="C32" s="7"/>
      <c r="D32" s="7"/>
      <c r="E32" s="6"/>
      <c r="F32" s="6"/>
      <c r="G32" s="6"/>
      <c r="H32" s="6"/>
      <c r="I32" s="6"/>
      <c r="J32" s="6"/>
    </row>
    <row r="33" spans="1:10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8.7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8.75" x14ac:dyDescent="0.3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8.75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8.75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8.7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8.75" x14ac:dyDescent="0.3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8.75" x14ac:dyDescent="0.3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8.7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8.75" x14ac:dyDescent="0.3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8.75" x14ac:dyDescent="0.3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.75" x14ac:dyDescent="0.3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8.75" x14ac:dyDescent="0.3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.75" x14ac:dyDescent="0.3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8.75" x14ac:dyDescent="0.3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8.75" x14ac:dyDescent="0.3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8.7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8.7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8.75" x14ac:dyDescent="0.3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.75" x14ac:dyDescent="0.3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8.75" x14ac:dyDescent="0.3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8.75" x14ac:dyDescent="0.3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8.75" x14ac:dyDescent="0.3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8.75" x14ac:dyDescent="0.3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8.75" x14ac:dyDescent="0.3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8.75" x14ac:dyDescent="0.3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8.75" x14ac:dyDescent="0.3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8.75" x14ac:dyDescent="0.3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8.75" x14ac:dyDescent="0.3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8.75" x14ac:dyDescent="0.3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8.75" x14ac:dyDescent="0.3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8.75" x14ac:dyDescent="0.3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8.75" x14ac:dyDescent="0.3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8.75" x14ac:dyDescent="0.3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8.75" x14ac:dyDescent="0.3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8.75" x14ac:dyDescent="0.3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8.75" x14ac:dyDescent="0.3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8.75" x14ac:dyDescent="0.3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8.75" x14ac:dyDescent="0.3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8.75" x14ac:dyDescent="0.3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8.75" x14ac:dyDescent="0.3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8.75" x14ac:dyDescent="0.3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8.75" x14ac:dyDescent="0.3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8.75" x14ac:dyDescent="0.3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8.75" x14ac:dyDescent="0.3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8.75" x14ac:dyDescent="0.3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8.75" x14ac:dyDescent="0.3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8.75" x14ac:dyDescent="0.3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8.75" x14ac:dyDescent="0.3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8.75" x14ac:dyDescent="0.3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8.75" x14ac:dyDescent="0.3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8.75" x14ac:dyDescent="0.3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8.75" x14ac:dyDescent="0.3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8.75" x14ac:dyDescent="0.3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8.75" x14ac:dyDescent="0.3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8.75" x14ac:dyDescent="0.3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8.75" x14ac:dyDescent="0.3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8.75" x14ac:dyDescent="0.3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8.75" x14ac:dyDescent="0.3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8.75" x14ac:dyDescent="0.3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8.75" x14ac:dyDescent="0.3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8.75" x14ac:dyDescent="0.3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8.75" x14ac:dyDescent="0.3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8.75" x14ac:dyDescent="0.3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8.75" x14ac:dyDescent="0.3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8.75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8.75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8.75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8.75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8.75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8.75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8.75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8.75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8.75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8.75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8.75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8.75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8.75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8.75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8.75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8.75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8.75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8.75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</row>
  </sheetData>
  <mergeCells count="3">
    <mergeCell ref="A7:J7"/>
    <mergeCell ref="H2:J2"/>
    <mergeCell ref="H3:J3"/>
  </mergeCells>
  <pageMargins left="0.70866141732283472" right="0.70866141732283472" top="0.74803149606299213" bottom="0.35433070866141736" header="0.31496062992125984" footer="0.31496062992125984"/>
  <pageSetup paperSize="9"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topLeftCell="A58" zoomScale="80" zoomScaleNormal="80" workbookViewId="0">
      <selection activeCell="G74" sqref="G74"/>
    </sheetView>
  </sheetViews>
  <sheetFormatPr defaultRowHeight="15" x14ac:dyDescent="0.25"/>
  <cols>
    <col min="1" max="1" width="8.42578125" customWidth="1"/>
    <col min="2" max="2" width="41.5703125" customWidth="1"/>
    <col min="3" max="4" width="18.85546875" customWidth="1"/>
    <col min="5" max="5" width="18.7109375" style="21" customWidth="1"/>
    <col min="6" max="6" width="19.5703125" style="21" customWidth="1"/>
    <col min="7" max="7" width="19.140625" style="21" customWidth="1"/>
    <col min="8" max="8" width="18.85546875" style="21" customWidth="1"/>
    <col min="9" max="10" width="18.7109375" style="21" customWidth="1"/>
  </cols>
  <sheetData>
    <row r="1" spans="1:10" ht="18.75" x14ac:dyDescent="0.3">
      <c r="H1" s="49" t="s">
        <v>57</v>
      </c>
      <c r="I1" s="49"/>
      <c r="J1" s="49"/>
    </row>
    <row r="2" spans="1:10" ht="18.75" hidden="1" x14ac:dyDescent="0.3">
      <c r="H2" s="49" t="s">
        <v>74</v>
      </c>
      <c r="I2" s="49"/>
      <c r="J2" s="49"/>
    </row>
    <row r="3" spans="1:10" ht="18.75" hidden="1" x14ac:dyDescent="0.3">
      <c r="H3" s="49" t="s">
        <v>75</v>
      </c>
      <c r="I3" s="49"/>
      <c r="J3" s="49"/>
    </row>
    <row r="4" spans="1:10" ht="18.75" hidden="1" x14ac:dyDescent="0.3">
      <c r="H4" s="49" t="s">
        <v>76</v>
      </c>
      <c r="I4" s="49"/>
      <c r="J4" s="49"/>
    </row>
    <row r="5" spans="1:10" ht="18.75" hidden="1" x14ac:dyDescent="0.3">
      <c r="H5" s="40"/>
      <c r="I5" s="40"/>
      <c r="J5" s="40"/>
    </row>
    <row r="6" spans="1:10" ht="15.75" hidden="1" x14ac:dyDescent="0.25">
      <c r="J6" s="36" t="s">
        <v>57</v>
      </c>
    </row>
    <row r="7" spans="1:10" ht="15" customHeight="1" x14ac:dyDescent="0.25">
      <c r="A7" s="48" t="s">
        <v>51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.7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9.5" customHeight="1" x14ac:dyDescent="0.3">
      <c r="A9" s="9"/>
      <c r="B9" s="9"/>
      <c r="C9" s="9"/>
      <c r="D9" s="9"/>
      <c r="E9" s="16"/>
      <c r="F9" s="16"/>
      <c r="G9" s="16"/>
      <c r="H9" s="16"/>
      <c r="I9" s="16"/>
      <c r="J9" s="17" t="s">
        <v>52</v>
      </c>
    </row>
    <row r="10" spans="1:10" ht="27.75" customHeight="1" x14ac:dyDescent="0.3">
      <c r="A10" s="2" t="s">
        <v>0</v>
      </c>
      <c r="B10" s="2" t="s">
        <v>1</v>
      </c>
      <c r="C10" s="2" t="s">
        <v>62</v>
      </c>
      <c r="D10" s="2" t="s">
        <v>63</v>
      </c>
      <c r="E10" s="14" t="s">
        <v>54</v>
      </c>
      <c r="F10" s="45" t="s">
        <v>55</v>
      </c>
      <c r="G10" s="14" t="s">
        <v>58</v>
      </c>
      <c r="H10" s="14" t="s">
        <v>59</v>
      </c>
      <c r="I10" s="14" t="s">
        <v>60</v>
      </c>
      <c r="J10" s="14" t="s">
        <v>61</v>
      </c>
    </row>
    <row r="11" spans="1:10" ht="18.75" x14ac:dyDescent="0.3">
      <c r="A11" s="27" t="s">
        <v>2</v>
      </c>
      <c r="B11" s="24" t="s">
        <v>5</v>
      </c>
      <c r="C11" s="28">
        <f>C13+C71</f>
        <v>374150.79000000004</v>
      </c>
      <c r="D11" s="28">
        <f>SUM(D71,D13)</f>
        <v>421290</v>
      </c>
      <c r="E11" s="28">
        <f>SUM(E71,E13)</f>
        <v>399052.95999999996</v>
      </c>
      <c r="F11" s="28">
        <f>SUM(F13+F71)</f>
        <v>505704.19999999995</v>
      </c>
      <c r="G11" s="43">
        <f>SUM(G13+G71)</f>
        <v>552592.56999999995</v>
      </c>
      <c r="H11" s="43">
        <f>SUM(H13+H71)</f>
        <v>668261.94999999995</v>
      </c>
      <c r="I11" s="43">
        <f t="shared" ref="I11:J11" si="0">SUM(I13+I71)</f>
        <v>510637.79</v>
      </c>
      <c r="J11" s="43">
        <f t="shared" si="0"/>
        <v>499296.97</v>
      </c>
    </row>
    <row r="12" spans="1:10" ht="18.75" x14ac:dyDescent="0.3">
      <c r="A12" s="4"/>
      <c r="B12" s="5" t="s">
        <v>4</v>
      </c>
      <c r="C12" s="18"/>
      <c r="D12" s="18"/>
      <c r="E12" s="18"/>
      <c r="F12" s="18"/>
      <c r="G12" s="18"/>
      <c r="H12" s="18"/>
      <c r="I12" s="18"/>
      <c r="J12" s="18"/>
    </row>
    <row r="13" spans="1:10" ht="58.5" customHeight="1" x14ac:dyDescent="0.3">
      <c r="A13" s="27" t="s">
        <v>7</v>
      </c>
      <c r="B13" s="24" t="s">
        <v>33</v>
      </c>
      <c r="C13" s="28">
        <f>C15+C19+C23+C27+C31+C35+C39+C43+C47+C51+C55+C59+C63+C67</f>
        <v>356351.53</v>
      </c>
      <c r="D13" s="43">
        <f>D15+D19+D23+D27+D31+D35+D39+D43+D47+D51+D55+D59+D63+D67</f>
        <v>412983.59</v>
      </c>
      <c r="E13" s="43">
        <f t="shared" ref="E13:J13" si="1">E15+E19+E23+E27+E31+E35+E39+E43+E47+E51+E55+E59+E63+E67</f>
        <v>388282.19999999995</v>
      </c>
      <c r="F13" s="43">
        <f>F15+F19+F23+F27+F31+F35+F39+F43+F47+F51+F55+F59+F63+F67</f>
        <v>485669.89999999997</v>
      </c>
      <c r="G13" s="43">
        <f>G15+G19+G23+G27+G31+G35+G39+G43+G47+G51+G55+G59+G63+G67</f>
        <v>476394.62</v>
      </c>
      <c r="H13" s="43">
        <f t="shared" si="1"/>
        <v>571288.4</v>
      </c>
      <c r="I13" s="43">
        <f t="shared" si="1"/>
        <v>427775.51999999996</v>
      </c>
      <c r="J13" s="43">
        <f t="shared" si="1"/>
        <v>406539.07999999996</v>
      </c>
    </row>
    <row r="14" spans="1:10" ht="18.75" x14ac:dyDescent="0.3">
      <c r="A14" s="4"/>
      <c r="B14" s="5" t="s">
        <v>4</v>
      </c>
      <c r="C14" s="18"/>
      <c r="D14" s="18"/>
      <c r="E14" s="18"/>
      <c r="F14" s="18"/>
      <c r="G14" s="18"/>
      <c r="H14" s="18"/>
      <c r="I14" s="18"/>
      <c r="J14" s="18"/>
    </row>
    <row r="15" spans="1:10" ht="75" customHeight="1" x14ac:dyDescent="0.3">
      <c r="A15" s="4" t="s">
        <v>34</v>
      </c>
      <c r="B15" s="5" t="s">
        <v>64</v>
      </c>
      <c r="C15" s="18">
        <f>C17+C18</f>
        <v>999.34</v>
      </c>
      <c r="D15" s="18">
        <f t="shared" ref="D15:J15" si="2">D17+D18</f>
        <v>832.98</v>
      </c>
      <c r="E15" s="42">
        <f t="shared" si="2"/>
        <v>280.27</v>
      </c>
      <c r="F15" s="18">
        <f>F17+F18</f>
        <v>564.53</v>
      </c>
      <c r="G15" s="18">
        <f t="shared" si="2"/>
        <v>527.4</v>
      </c>
      <c r="H15" s="18">
        <f t="shared" si="2"/>
        <v>994.3</v>
      </c>
      <c r="I15" s="18">
        <f t="shared" si="2"/>
        <v>1000</v>
      </c>
      <c r="J15" s="18">
        <f t="shared" si="2"/>
        <v>1000</v>
      </c>
    </row>
    <row r="16" spans="1:10" ht="19.5" customHeight="1" x14ac:dyDescent="0.3">
      <c r="A16" s="4"/>
      <c r="B16" s="5" t="s">
        <v>4</v>
      </c>
      <c r="C16" s="18"/>
      <c r="D16" s="18"/>
      <c r="E16" s="18"/>
      <c r="F16" s="18"/>
      <c r="G16" s="18"/>
      <c r="H16" s="18"/>
      <c r="I16" s="18"/>
      <c r="J16" s="18"/>
    </row>
    <row r="17" spans="1:10" s="32" customFormat="1" ht="23.25" customHeight="1" x14ac:dyDescent="0.3">
      <c r="A17" s="29"/>
      <c r="B17" s="30" t="s">
        <v>35</v>
      </c>
      <c r="C17" s="31">
        <v>0</v>
      </c>
      <c r="D17" s="31">
        <v>0</v>
      </c>
      <c r="E17" s="31">
        <v>0</v>
      </c>
      <c r="F17" s="31">
        <v>0</v>
      </c>
      <c r="G17" s="31"/>
      <c r="H17" s="31"/>
      <c r="I17" s="31"/>
      <c r="J17" s="31"/>
    </row>
    <row r="18" spans="1:10" s="32" customFormat="1" ht="21" customHeight="1" x14ac:dyDescent="0.3">
      <c r="A18" s="29"/>
      <c r="B18" s="30" t="s">
        <v>45</v>
      </c>
      <c r="C18" s="31">
        <v>999.34</v>
      </c>
      <c r="D18" s="31">
        <v>832.98</v>
      </c>
      <c r="E18" s="31">
        <v>280.27</v>
      </c>
      <c r="F18" s="31">
        <v>564.53</v>
      </c>
      <c r="G18" s="31">
        <v>527.4</v>
      </c>
      <c r="H18" s="31">
        <v>994.3</v>
      </c>
      <c r="I18" s="31">
        <v>1000</v>
      </c>
      <c r="J18" s="31">
        <v>1000</v>
      </c>
    </row>
    <row r="19" spans="1:10" ht="55.5" customHeight="1" x14ac:dyDescent="0.3">
      <c r="A19" s="4" t="s">
        <v>36</v>
      </c>
      <c r="B19" s="5" t="s">
        <v>65</v>
      </c>
      <c r="C19" s="18">
        <f t="shared" ref="C19:D19" si="3">SUM(C21:C22)</f>
        <v>42298.1</v>
      </c>
      <c r="D19" s="18">
        <f t="shared" si="3"/>
        <v>50043.14</v>
      </c>
      <c r="E19" s="18">
        <f>SUM(E21:E22)</f>
        <v>42327.43</v>
      </c>
      <c r="F19" s="18">
        <f t="shared" ref="F19:J19" si="4">SUM(F21:F22)</f>
        <v>56691.97</v>
      </c>
      <c r="G19" s="18">
        <f t="shared" si="4"/>
        <v>56192.65</v>
      </c>
      <c r="H19" s="18">
        <f t="shared" si="4"/>
        <v>20856.689999999999</v>
      </c>
      <c r="I19" s="18">
        <f t="shared" si="4"/>
        <v>17358.75</v>
      </c>
      <c r="J19" s="18">
        <f t="shared" si="4"/>
        <v>17388.75</v>
      </c>
    </row>
    <row r="20" spans="1:10" ht="21" customHeight="1" x14ac:dyDescent="0.3">
      <c r="A20" s="4"/>
      <c r="B20" s="5" t="s">
        <v>4</v>
      </c>
      <c r="C20" s="18"/>
      <c r="D20" s="18"/>
      <c r="E20" s="18"/>
      <c r="F20" s="18"/>
      <c r="G20" s="18"/>
      <c r="H20" s="18"/>
      <c r="I20" s="18"/>
      <c r="J20" s="18"/>
    </row>
    <row r="21" spans="1:10" s="32" customFormat="1" ht="21" customHeight="1" x14ac:dyDescent="0.3">
      <c r="A21" s="29"/>
      <c r="B21" s="33" t="s">
        <v>35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595.54999999999995</v>
      </c>
      <c r="I21" s="31">
        <v>615.80999999999995</v>
      </c>
      <c r="J21" s="31">
        <v>615.80999999999995</v>
      </c>
    </row>
    <row r="22" spans="1:10" s="32" customFormat="1" ht="21" customHeight="1" x14ac:dyDescent="0.3">
      <c r="A22" s="29"/>
      <c r="B22" s="30" t="s">
        <v>39</v>
      </c>
      <c r="C22" s="31">
        <v>42298.1</v>
      </c>
      <c r="D22" s="31">
        <v>50043.14</v>
      </c>
      <c r="E22" s="31">
        <v>42327.43</v>
      </c>
      <c r="F22" s="31">
        <v>56691.97</v>
      </c>
      <c r="G22" s="31">
        <v>56192.65</v>
      </c>
      <c r="H22" s="34">
        <v>20261.14</v>
      </c>
      <c r="I22" s="31">
        <v>16742.939999999999</v>
      </c>
      <c r="J22" s="31">
        <v>16772.939999999999</v>
      </c>
    </row>
    <row r="23" spans="1:10" ht="54" customHeight="1" x14ac:dyDescent="0.3">
      <c r="A23" s="4" t="s">
        <v>37</v>
      </c>
      <c r="B23" s="5" t="s">
        <v>66</v>
      </c>
      <c r="C23" s="18">
        <f t="shared" ref="C23" si="5">SUM(C25:C26)</f>
        <v>26942.48</v>
      </c>
      <c r="D23" s="18">
        <v>22114.65</v>
      </c>
      <c r="E23" s="18">
        <f>SUM(E25:E26)</f>
        <v>29360.67</v>
      </c>
      <c r="F23" s="18">
        <f>SUM(F25:F26)</f>
        <v>37924.29</v>
      </c>
      <c r="G23" s="18">
        <f t="shared" ref="G23:J23" si="6">SUM(G25:G26)</f>
        <v>41751.96</v>
      </c>
      <c r="H23" s="18">
        <f t="shared" si="6"/>
        <v>29906.48</v>
      </c>
      <c r="I23" s="18">
        <f t="shared" si="6"/>
        <v>24152.47</v>
      </c>
      <c r="J23" s="18">
        <f t="shared" si="6"/>
        <v>24669.08</v>
      </c>
    </row>
    <row r="24" spans="1:10" ht="18.75" x14ac:dyDescent="0.3">
      <c r="A24" s="4"/>
      <c r="B24" s="5" t="s">
        <v>4</v>
      </c>
      <c r="C24" s="18"/>
      <c r="D24" s="18"/>
      <c r="E24" s="18"/>
      <c r="F24" s="18"/>
      <c r="G24" s="18"/>
      <c r="H24" s="18"/>
      <c r="I24" s="18"/>
      <c r="J24" s="18"/>
    </row>
    <row r="25" spans="1:10" s="32" customFormat="1" ht="20.25" customHeight="1" x14ac:dyDescent="0.3">
      <c r="A25" s="29"/>
      <c r="B25" s="30" t="s">
        <v>35</v>
      </c>
      <c r="C25" s="31">
        <v>11468.4</v>
      </c>
      <c r="D25" s="31">
        <v>11157.53</v>
      </c>
      <c r="E25" s="31">
        <v>15919.78</v>
      </c>
      <c r="F25" s="31">
        <v>23835.24</v>
      </c>
      <c r="G25" s="31">
        <v>21493.27</v>
      </c>
      <c r="H25" s="31">
        <v>21493.27</v>
      </c>
      <c r="I25" s="31">
        <v>21493.27</v>
      </c>
      <c r="J25" s="31">
        <v>21807.22</v>
      </c>
    </row>
    <row r="26" spans="1:10" s="32" customFormat="1" ht="20.25" customHeight="1" x14ac:dyDescent="0.3">
      <c r="A26" s="29"/>
      <c r="B26" s="30" t="s">
        <v>45</v>
      </c>
      <c r="C26" s="31">
        <v>15474.08</v>
      </c>
      <c r="D26" s="31">
        <f>D23-D25</f>
        <v>10957.12</v>
      </c>
      <c r="E26" s="31">
        <v>13440.89</v>
      </c>
      <c r="F26" s="31">
        <v>14089.05</v>
      </c>
      <c r="G26" s="31">
        <v>20258.689999999999</v>
      </c>
      <c r="H26" s="31">
        <v>8413.2099999999991</v>
      </c>
      <c r="I26" s="31">
        <v>2659.2</v>
      </c>
      <c r="J26" s="31">
        <v>2861.86</v>
      </c>
    </row>
    <row r="27" spans="1:10" ht="75" x14ac:dyDescent="0.3">
      <c r="A27" s="4" t="s">
        <v>38</v>
      </c>
      <c r="B27" s="5" t="s">
        <v>67</v>
      </c>
      <c r="C27" s="18">
        <f t="shared" ref="C27:D27" si="7">SUM(C29:C30)</f>
        <v>400</v>
      </c>
      <c r="D27" s="18">
        <f t="shared" si="7"/>
        <v>458</v>
      </c>
      <c r="E27" s="18">
        <f>SUM(E29:E30)</f>
        <v>357.73</v>
      </c>
      <c r="F27" s="18">
        <f t="shared" ref="F27:J27" si="8">SUM(F29:F30)</f>
        <v>458</v>
      </c>
      <c r="G27" s="18">
        <f t="shared" si="8"/>
        <v>458</v>
      </c>
      <c r="H27" s="18">
        <f t="shared" si="8"/>
        <v>568</v>
      </c>
      <c r="I27" s="18">
        <f t="shared" si="8"/>
        <v>568</v>
      </c>
      <c r="J27" s="18">
        <f t="shared" si="8"/>
        <v>568</v>
      </c>
    </row>
    <row r="28" spans="1:10" ht="21" customHeight="1" x14ac:dyDescent="0.3">
      <c r="A28" s="4"/>
      <c r="B28" s="5" t="s">
        <v>4</v>
      </c>
      <c r="C28" s="18"/>
      <c r="D28" s="18"/>
      <c r="E28" s="18"/>
      <c r="F28" s="18"/>
      <c r="G28" s="18"/>
      <c r="H28" s="18"/>
      <c r="I28" s="18"/>
      <c r="J28" s="18"/>
    </row>
    <row r="29" spans="1:10" s="32" customFormat="1" ht="21" customHeight="1" x14ac:dyDescent="0.3">
      <c r="A29" s="29"/>
      <c r="B29" s="33" t="s">
        <v>35</v>
      </c>
      <c r="C29" s="31">
        <v>0</v>
      </c>
      <c r="D29" s="31">
        <v>0</v>
      </c>
      <c r="E29" s="31">
        <v>0</v>
      </c>
      <c r="F29" s="31">
        <v>0</v>
      </c>
      <c r="G29" s="31"/>
      <c r="H29" s="31"/>
      <c r="I29" s="31"/>
      <c r="J29" s="31"/>
    </row>
    <row r="30" spans="1:10" s="32" customFormat="1" ht="21" customHeight="1" x14ac:dyDescent="0.3">
      <c r="A30" s="29"/>
      <c r="B30" s="30" t="s">
        <v>39</v>
      </c>
      <c r="C30" s="31">
        <v>400</v>
      </c>
      <c r="D30" s="31">
        <v>458</v>
      </c>
      <c r="E30" s="31">
        <v>357.73</v>
      </c>
      <c r="F30" s="31">
        <v>458</v>
      </c>
      <c r="G30" s="31">
        <v>458</v>
      </c>
      <c r="H30" s="31">
        <v>568</v>
      </c>
      <c r="I30" s="31">
        <v>568</v>
      </c>
      <c r="J30" s="31">
        <v>568</v>
      </c>
    </row>
    <row r="31" spans="1:10" ht="75" x14ac:dyDescent="0.3">
      <c r="A31" s="4" t="s">
        <v>41</v>
      </c>
      <c r="B31" s="5" t="s">
        <v>68</v>
      </c>
      <c r="C31" s="18">
        <f t="shared" ref="C31:D31" si="9">SUM(C33:C34)</f>
        <v>6</v>
      </c>
      <c r="D31" s="18">
        <f t="shared" si="9"/>
        <v>84.8</v>
      </c>
      <c r="E31" s="18">
        <f>SUM(E33:E34)</f>
        <v>7.9</v>
      </c>
      <c r="F31" s="18">
        <f t="shared" ref="F31:J31" si="10">SUM(F33:F34)</f>
        <v>19.5</v>
      </c>
      <c r="G31" s="18">
        <f t="shared" si="10"/>
        <v>72.5</v>
      </c>
      <c r="H31" s="50"/>
      <c r="I31" s="50"/>
      <c r="J31" s="50"/>
    </row>
    <row r="32" spans="1:10" ht="18.75" x14ac:dyDescent="0.3">
      <c r="A32" s="4"/>
      <c r="B32" s="5" t="s">
        <v>4</v>
      </c>
      <c r="C32" s="18"/>
      <c r="D32" s="18"/>
      <c r="E32" s="18"/>
      <c r="F32" s="18"/>
      <c r="G32" s="18"/>
      <c r="H32" s="50"/>
      <c r="I32" s="50"/>
      <c r="J32" s="50"/>
    </row>
    <row r="33" spans="1:10" s="32" customFormat="1" ht="19.5" customHeight="1" x14ac:dyDescent="0.3">
      <c r="A33" s="29"/>
      <c r="B33" s="30" t="s">
        <v>35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51"/>
      <c r="I33" s="51"/>
      <c r="J33" s="51"/>
    </row>
    <row r="34" spans="1:10" s="32" customFormat="1" ht="18.75" customHeight="1" x14ac:dyDescent="0.3">
      <c r="A34" s="29"/>
      <c r="B34" s="30" t="s">
        <v>45</v>
      </c>
      <c r="C34" s="31">
        <v>6</v>
      </c>
      <c r="D34" s="31">
        <v>84.8</v>
      </c>
      <c r="E34" s="31">
        <v>7.9</v>
      </c>
      <c r="F34" s="31">
        <v>19.5</v>
      </c>
      <c r="G34" s="31">
        <v>72.5</v>
      </c>
      <c r="H34" s="51"/>
      <c r="I34" s="51"/>
      <c r="J34" s="51"/>
    </row>
    <row r="35" spans="1:10" ht="135" customHeight="1" x14ac:dyDescent="0.3">
      <c r="A35" s="4" t="s">
        <v>40</v>
      </c>
      <c r="B35" s="5" t="s">
        <v>81</v>
      </c>
      <c r="C35" s="18">
        <v>13538.96</v>
      </c>
      <c r="D35" s="18">
        <v>38511.120000000003</v>
      </c>
      <c r="E35" s="18">
        <f>SUM(E37:E38)</f>
        <v>1102.68</v>
      </c>
      <c r="F35" s="18">
        <f t="shared" ref="F35:J35" si="11">SUM(F37:F38)</f>
        <v>36</v>
      </c>
      <c r="G35" s="18">
        <f t="shared" si="11"/>
        <v>40</v>
      </c>
      <c r="H35" s="50"/>
      <c r="I35" s="50"/>
      <c r="J35" s="50"/>
    </row>
    <row r="36" spans="1:10" ht="18.75" x14ac:dyDescent="0.3">
      <c r="A36" s="4"/>
      <c r="B36" s="5" t="s">
        <v>4</v>
      </c>
      <c r="C36" s="18"/>
      <c r="D36" s="18"/>
      <c r="E36" s="18"/>
      <c r="F36" s="18"/>
      <c r="G36" s="18"/>
      <c r="H36" s="50"/>
      <c r="I36" s="50"/>
      <c r="J36" s="50"/>
    </row>
    <row r="37" spans="1:10" s="32" customFormat="1" ht="19.5" customHeight="1" x14ac:dyDescent="0.3">
      <c r="A37" s="29"/>
      <c r="B37" s="30" t="s">
        <v>49</v>
      </c>
      <c r="C37" s="31">
        <v>11932.13</v>
      </c>
      <c r="D37" s="31">
        <v>35120.76</v>
      </c>
      <c r="E37" s="31">
        <v>1056.01</v>
      </c>
      <c r="F37" s="31"/>
      <c r="G37" s="31"/>
      <c r="H37" s="51"/>
      <c r="I37" s="51"/>
      <c r="J37" s="51"/>
    </row>
    <row r="38" spans="1:10" s="32" customFormat="1" ht="21.75" customHeight="1" x14ac:dyDescent="0.3">
      <c r="A38" s="29"/>
      <c r="B38" s="30" t="s">
        <v>45</v>
      </c>
      <c r="C38" s="31">
        <f>C35-C37</f>
        <v>1606.83</v>
      </c>
      <c r="D38" s="31">
        <f>D35-D37</f>
        <v>3390.3600000000006</v>
      </c>
      <c r="E38" s="31">
        <v>46.67</v>
      </c>
      <c r="F38" s="31">
        <v>36</v>
      </c>
      <c r="G38" s="31">
        <v>40</v>
      </c>
      <c r="H38" s="51"/>
      <c r="I38" s="51"/>
      <c r="J38" s="51"/>
    </row>
    <row r="39" spans="1:10" ht="60.75" customHeight="1" x14ac:dyDescent="0.3">
      <c r="A39" s="4" t="s">
        <v>42</v>
      </c>
      <c r="B39" s="5" t="s">
        <v>82</v>
      </c>
      <c r="C39" s="18">
        <v>15054.84</v>
      </c>
      <c r="D39" s="42">
        <v>15490.8</v>
      </c>
      <c r="E39" s="42">
        <f>SUM(E41:E42)</f>
        <v>15236.25</v>
      </c>
      <c r="F39" s="18">
        <f t="shared" ref="F39:J39" si="12">SUM(F41:F42)</f>
        <v>17320.599999999999</v>
      </c>
      <c r="G39" s="18">
        <f t="shared" si="12"/>
        <v>19092.669999999998</v>
      </c>
      <c r="H39" s="18">
        <f t="shared" si="12"/>
        <v>20222.510000000002</v>
      </c>
      <c r="I39" s="18">
        <f t="shared" si="12"/>
        <v>15031.7</v>
      </c>
      <c r="J39" s="18">
        <f t="shared" si="12"/>
        <v>15033.37</v>
      </c>
    </row>
    <row r="40" spans="1:10" ht="18.75" x14ac:dyDescent="0.3">
      <c r="A40" s="4"/>
      <c r="B40" s="5" t="s">
        <v>4</v>
      </c>
      <c r="C40" s="18"/>
      <c r="D40" s="18"/>
      <c r="E40" s="18"/>
      <c r="F40" s="18"/>
      <c r="G40" s="18"/>
      <c r="H40" s="18"/>
      <c r="I40" s="18"/>
      <c r="J40" s="18"/>
    </row>
    <row r="41" spans="1:10" s="32" customFormat="1" ht="19.5" customHeight="1" x14ac:dyDescent="0.3">
      <c r="A41" s="29"/>
      <c r="B41" s="30" t="s">
        <v>35</v>
      </c>
      <c r="C41" s="31">
        <v>4045.76</v>
      </c>
      <c r="D41" s="31">
        <v>4207.7</v>
      </c>
      <c r="E41" s="31">
        <v>2866.95</v>
      </c>
      <c r="F41" s="31">
        <v>5611.36</v>
      </c>
      <c r="G41" s="31">
        <v>5736.44</v>
      </c>
      <c r="H41" s="31">
        <v>104.74</v>
      </c>
      <c r="I41" s="31">
        <v>50.61</v>
      </c>
      <c r="J41" s="31">
        <v>52.25</v>
      </c>
    </row>
    <row r="42" spans="1:10" s="32" customFormat="1" ht="18.75" customHeight="1" x14ac:dyDescent="0.3">
      <c r="A42" s="29"/>
      <c r="B42" s="30" t="s">
        <v>45</v>
      </c>
      <c r="C42" s="31">
        <f>C39-C41</f>
        <v>11009.08</v>
      </c>
      <c r="D42" s="31">
        <f t="shared" ref="D42" si="13">D39-D41</f>
        <v>11283.099999999999</v>
      </c>
      <c r="E42" s="31">
        <v>12369.3</v>
      </c>
      <c r="F42" s="31">
        <v>11709.24</v>
      </c>
      <c r="G42" s="31">
        <v>13356.23</v>
      </c>
      <c r="H42" s="31">
        <v>20117.77</v>
      </c>
      <c r="I42" s="31">
        <v>14981.09</v>
      </c>
      <c r="J42" s="31">
        <v>14981.12</v>
      </c>
    </row>
    <row r="43" spans="1:10" ht="112.5" x14ac:dyDescent="0.3">
      <c r="A43" s="4" t="s">
        <v>43</v>
      </c>
      <c r="B43" s="5" t="s">
        <v>69</v>
      </c>
      <c r="C43" s="18">
        <v>33978.25</v>
      </c>
      <c r="D43" s="18">
        <v>42056.57</v>
      </c>
      <c r="E43" s="42">
        <f>E45+E46</f>
        <v>43034.57</v>
      </c>
      <c r="F43" s="18">
        <f>F45+F46</f>
        <v>70949.73</v>
      </c>
      <c r="G43" s="42">
        <f t="shared" ref="G43:H43" si="14">G45+G46</f>
        <v>51053.119999999995</v>
      </c>
      <c r="H43" s="42">
        <f t="shared" si="14"/>
        <v>29012.73</v>
      </c>
      <c r="I43" s="18">
        <f t="shared" ref="I43:J43" si="15">SUM(I45:I46)</f>
        <v>42467.22</v>
      </c>
      <c r="J43" s="18">
        <f t="shared" si="15"/>
        <v>20664.8</v>
      </c>
    </row>
    <row r="44" spans="1:10" ht="18.75" x14ac:dyDescent="0.3">
      <c r="A44" s="4"/>
      <c r="B44" s="5" t="s">
        <v>4</v>
      </c>
      <c r="C44" s="18"/>
      <c r="D44" s="18"/>
      <c r="E44" s="18"/>
      <c r="F44" s="18"/>
      <c r="G44" s="18"/>
      <c r="H44" s="18"/>
      <c r="I44" s="18"/>
      <c r="J44" s="18"/>
    </row>
    <row r="45" spans="1:10" s="32" customFormat="1" ht="19.5" customHeight="1" x14ac:dyDescent="0.3">
      <c r="A45" s="29"/>
      <c r="B45" s="30" t="s">
        <v>35</v>
      </c>
      <c r="C45" s="31">
        <f>402+9661.11</f>
        <v>10063.11</v>
      </c>
      <c r="D45" s="31">
        <v>15994.03</v>
      </c>
      <c r="E45" s="31">
        <v>15816.15</v>
      </c>
      <c r="F45" s="31">
        <v>29974.52</v>
      </c>
      <c r="G45" s="31">
        <v>28061.25</v>
      </c>
      <c r="H45" s="31">
        <v>14133.73</v>
      </c>
      <c r="I45" s="31">
        <v>30409.7</v>
      </c>
      <c r="J45" s="31">
        <v>8734.99</v>
      </c>
    </row>
    <row r="46" spans="1:10" s="32" customFormat="1" ht="19.5" customHeight="1" x14ac:dyDescent="0.3">
      <c r="A46" s="29"/>
      <c r="B46" s="30" t="s">
        <v>45</v>
      </c>
      <c r="C46" s="31">
        <f>C43-C45</f>
        <v>23915.14</v>
      </c>
      <c r="D46" s="31">
        <f t="shared" ref="D46" si="16">D43-D45</f>
        <v>26062.54</v>
      </c>
      <c r="E46" s="31">
        <v>27218.42</v>
      </c>
      <c r="F46" s="31">
        <v>40975.21</v>
      </c>
      <c r="G46" s="31">
        <v>22991.87</v>
      </c>
      <c r="H46" s="31">
        <v>14879</v>
      </c>
      <c r="I46" s="31">
        <v>12057.52</v>
      </c>
      <c r="J46" s="31">
        <v>11929.81</v>
      </c>
    </row>
    <row r="47" spans="1:10" ht="62.25" customHeight="1" x14ac:dyDescent="0.3">
      <c r="A47" s="4" t="s">
        <v>44</v>
      </c>
      <c r="B47" s="5" t="s">
        <v>70</v>
      </c>
      <c r="C47" s="18">
        <f t="shared" ref="C47:D47" si="17">SUM(C49:C50)</f>
        <v>863.72</v>
      </c>
      <c r="D47" s="18">
        <f t="shared" si="17"/>
        <v>1148.42</v>
      </c>
      <c r="E47" s="18">
        <f>SUM(E49:E50)</f>
        <v>754.87</v>
      </c>
      <c r="F47" s="18">
        <f t="shared" ref="F47:J47" si="18">SUM(F49:F50)</f>
        <v>1175.77</v>
      </c>
      <c r="G47" s="18">
        <f t="shared" si="18"/>
        <v>1479.5</v>
      </c>
      <c r="H47" s="18">
        <f t="shared" si="18"/>
        <v>1153.3399999999999</v>
      </c>
      <c r="I47" s="18">
        <f t="shared" si="18"/>
        <v>1153.3399999999999</v>
      </c>
      <c r="J47" s="18">
        <f t="shared" si="18"/>
        <v>1153.3399999999999</v>
      </c>
    </row>
    <row r="48" spans="1:10" ht="18.75" x14ac:dyDescent="0.3">
      <c r="A48" s="4"/>
      <c r="B48" s="5" t="s">
        <v>4</v>
      </c>
      <c r="C48" s="18"/>
      <c r="D48" s="18"/>
      <c r="E48" s="18"/>
      <c r="F48" s="18"/>
      <c r="G48" s="18"/>
      <c r="H48" s="18"/>
      <c r="I48" s="18"/>
      <c r="J48" s="18"/>
    </row>
    <row r="49" spans="1:10" s="32" customFormat="1" ht="18" customHeight="1" x14ac:dyDescent="0.3">
      <c r="A49" s="29"/>
      <c r="B49" s="30" t="s">
        <v>35</v>
      </c>
      <c r="C49" s="31">
        <v>0</v>
      </c>
      <c r="D49" s="31">
        <v>0</v>
      </c>
      <c r="E49" s="31">
        <v>0</v>
      </c>
      <c r="F49" s="31">
        <v>0</v>
      </c>
      <c r="G49" s="31"/>
      <c r="H49" s="31"/>
      <c r="I49" s="31"/>
      <c r="J49" s="31"/>
    </row>
    <row r="50" spans="1:10" s="32" customFormat="1" ht="24.75" customHeight="1" x14ac:dyDescent="0.3">
      <c r="A50" s="29"/>
      <c r="B50" s="30" t="s">
        <v>45</v>
      </c>
      <c r="C50" s="31">
        <v>863.72</v>
      </c>
      <c r="D50" s="31">
        <v>1148.42</v>
      </c>
      <c r="E50" s="31">
        <v>754.87</v>
      </c>
      <c r="F50" s="31">
        <v>1175.77</v>
      </c>
      <c r="G50" s="31">
        <v>1479.5</v>
      </c>
      <c r="H50" s="31">
        <v>1153.3399999999999</v>
      </c>
      <c r="I50" s="31">
        <v>1153.3399999999999</v>
      </c>
      <c r="J50" s="31">
        <v>1153.3399999999999</v>
      </c>
    </row>
    <row r="51" spans="1:10" s="32" customFormat="1" ht="65.25" customHeight="1" x14ac:dyDescent="0.3">
      <c r="A51" s="4" t="s">
        <v>47</v>
      </c>
      <c r="B51" s="5" t="s">
        <v>71</v>
      </c>
      <c r="C51" s="41">
        <f>C53+C54</f>
        <v>214240.15000000002</v>
      </c>
      <c r="D51" s="41">
        <f t="shared" ref="D51:J51" si="19">D53+D54</f>
        <v>234648.22</v>
      </c>
      <c r="E51" s="41">
        <f t="shared" si="19"/>
        <v>248259.94</v>
      </c>
      <c r="F51" s="41">
        <f>F53+F54</f>
        <v>290783.33</v>
      </c>
      <c r="G51" s="41">
        <f>G53+G54</f>
        <v>295314.7</v>
      </c>
      <c r="H51" s="41">
        <f t="shared" si="19"/>
        <v>467996.98</v>
      </c>
      <c r="I51" s="41">
        <f t="shared" si="19"/>
        <v>325466.67</v>
      </c>
      <c r="J51" s="41">
        <f t="shared" si="19"/>
        <v>325484.37</v>
      </c>
    </row>
    <row r="52" spans="1:10" ht="18.75" x14ac:dyDescent="0.3">
      <c r="A52" s="4"/>
      <c r="B52" s="5" t="s">
        <v>4</v>
      </c>
      <c r="C52" s="42"/>
      <c r="D52" s="42"/>
      <c r="E52" s="42"/>
      <c r="F52" s="18"/>
      <c r="G52" s="18"/>
      <c r="H52" s="18"/>
      <c r="I52" s="18"/>
      <c r="J52" s="18"/>
    </row>
    <row r="53" spans="1:10" ht="18.75" customHeight="1" x14ac:dyDescent="0.3">
      <c r="A53" s="29"/>
      <c r="B53" s="30" t="s">
        <v>35</v>
      </c>
      <c r="C53" s="44">
        <v>111686.32</v>
      </c>
      <c r="D53" s="44">
        <v>128725.67</v>
      </c>
      <c r="E53" s="44">
        <v>138401.72</v>
      </c>
      <c r="F53" s="31">
        <v>171353.75</v>
      </c>
      <c r="G53" s="31">
        <v>166991.59</v>
      </c>
      <c r="H53" s="31">
        <v>314773.77</v>
      </c>
      <c r="I53" s="31">
        <v>184556.21</v>
      </c>
      <c r="J53" s="31">
        <v>184567.1</v>
      </c>
    </row>
    <row r="54" spans="1:10" ht="21" customHeight="1" x14ac:dyDescent="0.3">
      <c r="A54" s="29"/>
      <c r="B54" s="30" t="s">
        <v>45</v>
      </c>
      <c r="C54" s="44">
        <v>102553.83</v>
      </c>
      <c r="D54" s="44">
        <v>105922.55</v>
      </c>
      <c r="E54" s="44">
        <v>109858.22</v>
      </c>
      <c r="F54" s="31">
        <v>119429.58</v>
      </c>
      <c r="G54" s="31">
        <v>128323.11</v>
      </c>
      <c r="H54" s="31">
        <v>153223.21</v>
      </c>
      <c r="I54" s="31">
        <v>140910.46</v>
      </c>
      <c r="J54" s="31">
        <v>140917.26999999999</v>
      </c>
    </row>
    <row r="55" spans="1:10" ht="150" x14ac:dyDescent="0.3">
      <c r="A55" s="4" t="s">
        <v>48</v>
      </c>
      <c r="B55" s="5" t="s">
        <v>72</v>
      </c>
      <c r="C55" s="18">
        <v>3602.22</v>
      </c>
      <c r="D55" s="18">
        <v>3245.43</v>
      </c>
      <c r="E55" s="18">
        <f>E57+E58</f>
        <v>3090.5</v>
      </c>
      <c r="F55" s="18">
        <f>F57+F58</f>
        <v>4595.49</v>
      </c>
      <c r="G55" s="42">
        <f>G57+G58</f>
        <v>4770.91</v>
      </c>
      <c r="H55" s="42">
        <f>H57+H58</f>
        <v>577.37</v>
      </c>
      <c r="I55" s="18">
        <f t="shared" ref="I55:J55" si="20">SUM(I57:I58)</f>
        <v>577.37</v>
      </c>
      <c r="J55" s="18">
        <f t="shared" si="20"/>
        <v>577.37</v>
      </c>
    </row>
    <row r="56" spans="1:10" ht="18.75" x14ac:dyDescent="0.3">
      <c r="A56" s="4"/>
      <c r="B56" s="5" t="s">
        <v>4</v>
      </c>
      <c r="C56" s="18"/>
      <c r="D56" s="18"/>
      <c r="E56" s="18"/>
      <c r="F56" s="18"/>
      <c r="G56" s="18"/>
      <c r="H56" s="18"/>
      <c r="I56" s="18"/>
      <c r="J56" s="18"/>
    </row>
    <row r="57" spans="1:10" s="32" customFormat="1" ht="21" customHeight="1" x14ac:dyDescent="0.3">
      <c r="A57" s="29"/>
      <c r="B57" s="30" t="s">
        <v>35</v>
      </c>
      <c r="C57" s="31">
        <v>892.19</v>
      </c>
      <c r="D57" s="31">
        <v>444.07</v>
      </c>
      <c r="E57" s="31">
        <v>450</v>
      </c>
      <c r="F57" s="31">
        <v>516.27</v>
      </c>
      <c r="G57" s="31">
        <v>556.74</v>
      </c>
      <c r="H57" s="31"/>
      <c r="I57" s="31"/>
      <c r="J57" s="31"/>
    </row>
    <row r="58" spans="1:10" s="32" customFormat="1" ht="22.5" customHeight="1" x14ac:dyDescent="0.3">
      <c r="A58" s="29"/>
      <c r="B58" s="30" t="s">
        <v>45</v>
      </c>
      <c r="C58" s="31">
        <f>C55-C57</f>
        <v>2710.0299999999997</v>
      </c>
      <c r="D58" s="31">
        <f t="shared" ref="D58" si="21">D55-D57</f>
        <v>2801.3599999999997</v>
      </c>
      <c r="E58" s="31">
        <v>2640.5</v>
      </c>
      <c r="F58" s="31">
        <v>4079.22</v>
      </c>
      <c r="G58" s="31">
        <v>4214.17</v>
      </c>
      <c r="H58" s="31">
        <v>577.37</v>
      </c>
      <c r="I58" s="31">
        <v>577.37</v>
      </c>
      <c r="J58" s="31">
        <v>577.37</v>
      </c>
    </row>
    <row r="59" spans="1:10" ht="75" x14ac:dyDescent="0.3">
      <c r="A59" s="4" t="s">
        <v>46</v>
      </c>
      <c r="B59" s="5" t="s">
        <v>73</v>
      </c>
      <c r="C59" s="18">
        <f t="shared" ref="C59:D59" si="22">SUM(C61:C62)</f>
        <v>4184.2700000000004</v>
      </c>
      <c r="D59" s="18">
        <f t="shared" si="22"/>
        <v>4349.46</v>
      </c>
      <c r="E59" s="18">
        <f>SUM(E61:E62)</f>
        <v>4469.3900000000003</v>
      </c>
      <c r="F59" s="18">
        <f t="shared" ref="F59:J59" si="23">SUM(F61:F62)</f>
        <v>5150.6899999999996</v>
      </c>
      <c r="G59" s="18">
        <f t="shared" si="23"/>
        <v>5641.21</v>
      </c>
      <c r="H59" s="52"/>
      <c r="I59" s="50"/>
      <c r="J59" s="50"/>
    </row>
    <row r="60" spans="1:10" ht="18.75" x14ac:dyDescent="0.3">
      <c r="A60" s="4"/>
      <c r="B60" s="5" t="s">
        <v>4</v>
      </c>
      <c r="C60" s="18"/>
      <c r="D60" s="18"/>
      <c r="E60" s="18"/>
      <c r="F60" s="18"/>
      <c r="G60" s="18"/>
      <c r="H60" s="50"/>
      <c r="I60" s="50"/>
      <c r="J60" s="50"/>
    </row>
    <row r="61" spans="1:10" s="32" customFormat="1" ht="20.25" customHeight="1" x14ac:dyDescent="0.3">
      <c r="A61" s="29"/>
      <c r="B61" s="30" t="s">
        <v>35</v>
      </c>
      <c r="C61" s="31">
        <v>0</v>
      </c>
      <c r="D61" s="31">
        <v>0</v>
      </c>
      <c r="E61" s="31">
        <v>0</v>
      </c>
      <c r="F61" s="31">
        <v>0</v>
      </c>
      <c r="G61" s="31"/>
      <c r="H61" s="51"/>
      <c r="I61" s="51"/>
      <c r="J61" s="51"/>
    </row>
    <row r="62" spans="1:10" s="32" customFormat="1" ht="18.75" customHeight="1" x14ac:dyDescent="0.3">
      <c r="A62" s="29"/>
      <c r="B62" s="30" t="s">
        <v>45</v>
      </c>
      <c r="C62" s="31">
        <v>4184.2700000000004</v>
      </c>
      <c r="D62" s="31">
        <v>4349.46</v>
      </c>
      <c r="E62" s="31">
        <v>4469.3900000000003</v>
      </c>
      <c r="F62" s="31">
        <v>5150.6899999999996</v>
      </c>
      <c r="G62" s="31">
        <v>5641.21</v>
      </c>
      <c r="H62" s="51"/>
      <c r="I62" s="51"/>
      <c r="J62" s="51"/>
    </row>
    <row r="63" spans="1:10" s="32" customFormat="1" ht="54.75" customHeight="1" x14ac:dyDescent="0.3">
      <c r="A63" s="4" t="s">
        <v>78</v>
      </c>
      <c r="B63" s="5" t="s">
        <v>77</v>
      </c>
      <c r="C63" s="18">
        <f t="shared" ref="C63:D63" si="24">SUM(C65:C66)</f>
        <v>147.19999999999999</v>
      </c>
      <c r="D63" s="18">
        <f t="shared" si="24"/>
        <v>0</v>
      </c>
      <c r="E63" s="18">
        <f>SUM(E65:E66)</f>
        <v>0</v>
      </c>
      <c r="F63" s="18">
        <f t="shared" ref="F63:J63" si="25">SUM(F65:F66)</f>
        <v>0</v>
      </c>
      <c r="G63" s="18">
        <f t="shared" si="25"/>
        <v>0</v>
      </c>
      <c r="H63" s="52"/>
      <c r="I63" s="50"/>
      <c r="J63" s="50"/>
    </row>
    <row r="64" spans="1:10" s="32" customFormat="1" ht="18.75" customHeight="1" x14ac:dyDescent="0.3">
      <c r="A64" s="4"/>
      <c r="B64" s="5" t="s">
        <v>4</v>
      </c>
      <c r="C64" s="18"/>
      <c r="D64" s="18"/>
      <c r="E64" s="18"/>
      <c r="F64" s="18"/>
      <c r="G64" s="18"/>
      <c r="H64" s="50"/>
      <c r="I64" s="50"/>
      <c r="J64" s="50"/>
    </row>
    <row r="65" spans="1:10" s="32" customFormat="1" ht="18.75" customHeight="1" x14ac:dyDescent="0.3">
      <c r="A65" s="29"/>
      <c r="B65" s="30" t="s">
        <v>35</v>
      </c>
      <c r="C65" s="31">
        <v>0</v>
      </c>
      <c r="D65" s="31"/>
      <c r="E65" s="31"/>
      <c r="F65" s="31"/>
      <c r="G65" s="31"/>
      <c r="H65" s="51"/>
      <c r="I65" s="51"/>
      <c r="J65" s="51"/>
    </row>
    <row r="66" spans="1:10" s="32" customFormat="1" ht="18.75" customHeight="1" x14ac:dyDescent="0.3">
      <c r="A66" s="29"/>
      <c r="B66" s="30" t="s">
        <v>45</v>
      </c>
      <c r="C66" s="31">
        <v>147.19999999999999</v>
      </c>
      <c r="D66" s="31"/>
      <c r="E66" s="31"/>
      <c r="F66" s="31"/>
      <c r="G66" s="31"/>
      <c r="H66" s="51"/>
      <c r="I66" s="51"/>
      <c r="J66" s="51"/>
    </row>
    <row r="67" spans="1:10" s="32" customFormat="1" ht="93" customHeight="1" x14ac:dyDescent="0.3">
      <c r="A67" s="29" t="s">
        <v>79</v>
      </c>
      <c r="B67" s="5" t="s">
        <v>80</v>
      </c>
      <c r="C67" s="31">
        <f>C70</f>
        <v>96</v>
      </c>
      <c r="D67" s="31">
        <v>0</v>
      </c>
      <c r="E67" s="31">
        <v>0</v>
      </c>
      <c r="F67" s="31">
        <v>0</v>
      </c>
      <c r="G67" s="31">
        <v>0</v>
      </c>
      <c r="H67" s="51"/>
      <c r="I67" s="51"/>
      <c r="J67" s="51"/>
    </row>
    <row r="68" spans="1:10" s="32" customFormat="1" ht="18.75" customHeight="1" x14ac:dyDescent="0.3">
      <c r="A68" s="29"/>
      <c r="B68" s="30" t="s">
        <v>4</v>
      </c>
      <c r="C68" s="31"/>
      <c r="D68" s="31"/>
      <c r="E68" s="31"/>
      <c r="F68" s="31"/>
      <c r="G68" s="31"/>
      <c r="H68" s="51"/>
      <c r="I68" s="51"/>
      <c r="J68" s="51"/>
    </row>
    <row r="69" spans="1:10" s="32" customFormat="1" ht="18.75" customHeight="1" x14ac:dyDescent="0.3">
      <c r="A69" s="29"/>
      <c r="B69" s="30" t="s">
        <v>35</v>
      </c>
      <c r="C69" s="31">
        <v>0</v>
      </c>
      <c r="D69" s="31"/>
      <c r="E69" s="31"/>
      <c r="F69" s="31"/>
      <c r="G69" s="31"/>
      <c r="H69" s="51"/>
      <c r="I69" s="51"/>
      <c r="J69" s="51"/>
    </row>
    <row r="70" spans="1:10" s="32" customFormat="1" ht="18.75" customHeight="1" x14ac:dyDescent="0.3">
      <c r="A70" s="29"/>
      <c r="B70" s="30" t="s">
        <v>45</v>
      </c>
      <c r="C70" s="31">
        <v>96</v>
      </c>
      <c r="D70" s="31"/>
      <c r="E70" s="31"/>
      <c r="F70" s="31"/>
      <c r="G70" s="31"/>
      <c r="H70" s="51"/>
      <c r="I70" s="51"/>
      <c r="J70" s="51"/>
    </row>
    <row r="71" spans="1:10" ht="37.5" x14ac:dyDescent="0.3">
      <c r="A71" s="27" t="s">
        <v>6</v>
      </c>
      <c r="B71" s="24" t="s">
        <v>50</v>
      </c>
      <c r="C71" s="28">
        <v>17799.259999999998</v>
      </c>
      <c r="D71" s="28">
        <v>8306.41</v>
      </c>
      <c r="E71" s="28">
        <f>E73+E74</f>
        <v>10770.759999999998</v>
      </c>
      <c r="F71" s="43">
        <f t="shared" ref="F71:J71" si="26">F73+F74</f>
        <v>20034.3</v>
      </c>
      <c r="G71" s="43">
        <f>G73+G74</f>
        <v>76197.95</v>
      </c>
      <c r="H71" s="43">
        <f t="shared" si="26"/>
        <v>96973.549999999988</v>
      </c>
      <c r="I71" s="43">
        <f t="shared" si="26"/>
        <v>82862.27</v>
      </c>
      <c r="J71" s="43">
        <f t="shared" si="26"/>
        <v>92757.89</v>
      </c>
    </row>
    <row r="72" spans="1:10" ht="18.75" x14ac:dyDescent="0.3">
      <c r="A72" s="4"/>
      <c r="B72" s="5" t="s">
        <v>4</v>
      </c>
      <c r="C72" s="18"/>
      <c r="D72" s="18"/>
      <c r="E72" s="18"/>
      <c r="F72" s="18"/>
      <c r="G72" s="18"/>
      <c r="H72" s="18"/>
      <c r="I72" s="18"/>
      <c r="J72" s="18"/>
    </row>
    <row r="73" spans="1:10" s="32" customFormat="1" ht="17.25" customHeight="1" x14ac:dyDescent="0.3">
      <c r="A73" s="29"/>
      <c r="B73" s="30" t="s">
        <v>35</v>
      </c>
      <c r="C73" s="31">
        <v>8898.35</v>
      </c>
      <c r="D73" s="31">
        <v>6415.87</v>
      </c>
      <c r="E73" s="31">
        <v>6435.98</v>
      </c>
      <c r="F73" s="31">
        <v>5769.21</v>
      </c>
      <c r="G73" s="31">
        <v>6465.15</v>
      </c>
      <c r="H73" s="31">
        <v>6941.4</v>
      </c>
      <c r="I73" s="31">
        <v>6880.47</v>
      </c>
      <c r="J73" s="31">
        <v>6924.66</v>
      </c>
    </row>
    <row r="74" spans="1:10" s="32" customFormat="1" ht="21" customHeight="1" x14ac:dyDescent="0.3">
      <c r="A74" s="29"/>
      <c r="B74" s="30" t="s">
        <v>45</v>
      </c>
      <c r="C74" s="31">
        <f>C71-C73</f>
        <v>8900.909999999998</v>
      </c>
      <c r="D74" s="31">
        <f t="shared" ref="D74" si="27">D71-D73</f>
        <v>1890.54</v>
      </c>
      <c r="E74" s="31">
        <v>4334.78</v>
      </c>
      <c r="F74" s="31">
        <v>14265.09</v>
      </c>
      <c r="G74" s="31">
        <v>69732.800000000003</v>
      </c>
      <c r="H74" s="44">
        <v>90032.15</v>
      </c>
      <c r="I74" s="31">
        <v>75981.8</v>
      </c>
      <c r="J74" s="31">
        <v>85833.23</v>
      </c>
    </row>
    <row r="75" spans="1:10" ht="18.75" x14ac:dyDescent="0.3">
      <c r="A75" s="11"/>
      <c r="B75" s="12"/>
      <c r="C75" s="12"/>
      <c r="D75" s="12"/>
      <c r="E75" s="19"/>
      <c r="F75" s="19"/>
      <c r="G75" s="19"/>
      <c r="H75" s="19"/>
      <c r="I75" s="19"/>
      <c r="J75" s="19"/>
    </row>
    <row r="76" spans="1:10" ht="18.75" x14ac:dyDescent="0.3">
      <c r="A76" s="11"/>
      <c r="B76" s="12"/>
      <c r="C76" s="12"/>
      <c r="D76" s="12"/>
      <c r="E76" s="19"/>
      <c r="F76" s="19"/>
      <c r="G76" s="19"/>
      <c r="H76" s="19"/>
      <c r="I76" s="19"/>
      <c r="J76" s="19"/>
    </row>
    <row r="77" spans="1:10" ht="18.75" x14ac:dyDescent="0.3">
      <c r="A77" s="11"/>
      <c r="B77" s="12"/>
      <c r="C77" s="12"/>
      <c r="D77" s="12"/>
      <c r="E77" s="19"/>
      <c r="F77" s="19"/>
      <c r="G77" s="19"/>
      <c r="H77" s="19"/>
      <c r="I77" s="19"/>
      <c r="J77" s="19"/>
    </row>
    <row r="78" spans="1:10" ht="18.75" x14ac:dyDescent="0.3">
      <c r="A78" s="11"/>
      <c r="B78" s="12"/>
      <c r="C78" s="12"/>
      <c r="D78" s="12"/>
      <c r="E78" s="19"/>
      <c r="F78" s="19"/>
      <c r="G78" s="19"/>
      <c r="H78" s="19"/>
      <c r="I78" s="19"/>
      <c r="J78" s="19"/>
    </row>
    <row r="79" spans="1:10" ht="18.75" x14ac:dyDescent="0.3">
      <c r="A79" s="11"/>
      <c r="B79" s="12"/>
      <c r="C79" s="12"/>
      <c r="D79" s="12"/>
      <c r="E79" s="19"/>
      <c r="F79" s="19"/>
      <c r="G79" s="19"/>
      <c r="H79" s="19"/>
      <c r="I79" s="19"/>
      <c r="J79" s="19"/>
    </row>
    <row r="80" spans="1:10" ht="18.75" x14ac:dyDescent="0.3">
      <c r="A80" s="11"/>
      <c r="B80" s="12"/>
      <c r="C80" s="12"/>
      <c r="D80" s="12"/>
      <c r="E80" s="19"/>
      <c r="F80" s="19"/>
      <c r="G80" s="19"/>
      <c r="H80" s="19"/>
      <c r="I80" s="19"/>
      <c r="J80" s="19"/>
    </row>
    <row r="81" spans="1:10" ht="18.75" x14ac:dyDescent="0.3">
      <c r="A81" s="11"/>
      <c r="B81" s="12"/>
      <c r="C81" s="12"/>
      <c r="D81" s="12"/>
      <c r="E81" s="19"/>
      <c r="F81" s="19"/>
      <c r="G81" s="19"/>
      <c r="H81" s="19"/>
      <c r="I81" s="19"/>
      <c r="J81" s="19"/>
    </row>
    <row r="82" spans="1:10" ht="18.75" x14ac:dyDescent="0.3">
      <c r="A82" s="11"/>
      <c r="B82" s="12"/>
      <c r="C82" s="12"/>
      <c r="D82" s="12"/>
      <c r="E82" s="19"/>
      <c r="F82" s="19"/>
      <c r="G82" s="19"/>
      <c r="H82" s="19"/>
      <c r="I82" s="19"/>
      <c r="J82" s="19"/>
    </row>
    <row r="83" spans="1:10" ht="18.75" x14ac:dyDescent="0.3">
      <c r="A83" s="11"/>
      <c r="B83" s="12"/>
      <c r="C83" s="12"/>
      <c r="D83" s="12"/>
      <c r="E83" s="19"/>
      <c r="F83" s="19"/>
      <c r="G83" s="19"/>
      <c r="H83" s="19"/>
      <c r="I83" s="19"/>
      <c r="J83" s="19"/>
    </row>
    <row r="84" spans="1:10" ht="18.75" x14ac:dyDescent="0.3">
      <c r="A84" s="11"/>
      <c r="B84" s="12"/>
      <c r="C84" s="12"/>
      <c r="D84" s="12"/>
      <c r="E84" s="19"/>
      <c r="F84" s="19"/>
      <c r="G84" s="19"/>
      <c r="H84" s="19"/>
      <c r="I84" s="19"/>
      <c r="J84" s="19"/>
    </row>
    <row r="85" spans="1:10" ht="18.75" x14ac:dyDescent="0.3">
      <c r="A85" s="11"/>
      <c r="B85" s="12"/>
      <c r="C85" s="12"/>
      <c r="D85" s="12"/>
      <c r="E85" s="19"/>
      <c r="F85" s="19"/>
      <c r="G85" s="19"/>
      <c r="H85" s="19"/>
      <c r="I85" s="19"/>
      <c r="J85" s="19"/>
    </row>
    <row r="86" spans="1:10" ht="18.75" x14ac:dyDescent="0.3">
      <c r="A86" s="11"/>
      <c r="B86" s="12"/>
      <c r="C86" s="12"/>
      <c r="D86" s="12"/>
      <c r="E86" s="19"/>
      <c r="F86" s="19"/>
      <c r="G86" s="19"/>
      <c r="H86" s="19"/>
      <c r="I86" s="19"/>
      <c r="J86" s="19"/>
    </row>
    <row r="87" spans="1:10" ht="18.75" x14ac:dyDescent="0.3">
      <c r="A87" s="11"/>
      <c r="B87" s="12"/>
      <c r="C87" s="12"/>
      <c r="D87" s="12"/>
      <c r="E87" s="19"/>
      <c r="F87" s="19"/>
      <c r="G87" s="19"/>
      <c r="H87" s="19"/>
      <c r="I87" s="19"/>
      <c r="J87" s="19"/>
    </row>
    <row r="88" spans="1:10" ht="18.75" x14ac:dyDescent="0.3">
      <c r="A88" s="11"/>
      <c r="B88" s="12"/>
      <c r="C88" s="12"/>
      <c r="D88" s="12"/>
      <c r="E88" s="19"/>
      <c r="F88" s="19"/>
      <c r="G88" s="19"/>
      <c r="H88" s="19"/>
      <c r="I88" s="19"/>
      <c r="J88" s="19"/>
    </row>
    <row r="89" spans="1:10" ht="18.75" x14ac:dyDescent="0.3">
      <c r="A89" s="11"/>
      <c r="B89" s="12"/>
      <c r="C89" s="12"/>
      <c r="D89" s="12"/>
      <c r="E89" s="19"/>
      <c r="F89" s="19"/>
      <c r="G89" s="19"/>
      <c r="H89" s="19"/>
      <c r="I89" s="19"/>
      <c r="J89" s="19"/>
    </row>
    <row r="90" spans="1:10" ht="18.75" x14ac:dyDescent="0.3">
      <c r="A90" s="11"/>
      <c r="B90" s="12"/>
      <c r="C90" s="12"/>
      <c r="D90" s="12"/>
      <c r="E90" s="19"/>
      <c r="F90" s="19"/>
      <c r="G90" s="19"/>
      <c r="H90" s="19"/>
      <c r="I90" s="19"/>
      <c r="J90" s="19"/>
    </row>
    <row r="91" spans="1:10" ht="18.75" x14ac:dyDescent="0.3">
      <c r="A91" s="11"/>
      <c r="B91" s="12"/>
      <c r="C91" s="12"/>
      <c r="D91" s="12"/>
      <c r="E91" s="19"/>
      <c r="F91" s="19"/>
      <c r="G91" s="19"/>
      <c r="H91" s="19"/>
      <c r="I91" s="19"/>
      <c r="J91" s="19"/>
    </row>
    <row r="92" spans="1:10" ht="18.75" x14ac:dyDescent="0.3">
      <c r="A92" s="11"/>
      <c r="B92" s="12"/>
      <c r="C92" s="12"/>
      <c r="D92" s="12"/>
      <c r="E92" s="19"/>
      <c r="F92" s="19"/>
      <c r="G92" s="19"/>
      <c r="H92" s="19"/>
      <c r="I92" s="19"/>
      <c r="J92" s="19"/>
    </row>
    <row r="93" spans="1:10" ht="18.75" x14ac:dyDescent="0.3">
      <c r="A93" s="11"/>
      <c r="B93" s="12"/>
      <c r="C93" s="12"/>
      <c r="D93" s="12"/>
      <c r="E93" s="19"/>
      <c r="F93" s="19"/>
      <c r="G93" s="19"/>
      <c r="H93" s="19"/>
      <c r="I93" s="19"/>
      <c r="J93" s="19"/>
    </row>
    <row r="94" spans="1:10" ht="18.75" x14ac:dyDescent="0.3">
      <c r="A94" s="11"/>
      <c r="B94" s="12"/>
      <c r="C94" s="12"/>
      <c r="D94" s="12"/>
      <c r="E94" s="19"/>
      <c r="F94" s="19"/>
      <c r="G94" s="19"/>
      <c r="H94" s="19"/>
      <c r="I94" s="19"/>
      <c r="J94" s="19"/>
    </row>
    <row r="95" spans="1:10" ht="18.75" x14ac:dyDescent="0.3">
      <c r="A95" s="11"/>
      <c r="B95" s="12"/>
      <c r="C95" s="12"/>
      <c r="D95" s="12"/>
      <c r="E95" s="19"/>
      <c r="F95" s="19"/>
      <c r="G95" s="19"/>
      <c r="H95" s="19"/>
      <c r="I95" s="19"/>
      <c r="J95" s="19"/>
    </row>
    <row r="96" spans="1:10" ht="18.75" x14ac:dyDescent="0.3">
      <c r="A96" s="6"/>
      <c r="B96" s="7"/>
      <c r="C96" s="7"/>
      <c r="D96" s="7"/>
      <c r="E96" s="19"/>
      <c r="F96" s="19"/>
      <c r="G96" s="19"/>
      <c r="H96" s="19"/>
      <c r="I96" s="19"/>
      <c r="J96" s="19"/>
    </row>
    <row r="97" spans="1:10" ht="18.75" x14ac:dyDescent="0.3">
      <c r="A97" s="6"/>
      <c r="B97" s="6"/>
      <c r="C97" s="6"/>
      <c r="D97" s="6"/>
      <c r="E97" s="19"/>
      <c r="F97" s="19"/>
      <c r="G97" s="19"/>
      <c r="H97" s="19"/>
      <c r="I97" s="19"/>
      <c r="J97" s="19"/>
    </row>
    <row r="98" spans="1:10" ht="18.75" x14ac:dyDescent="0.3">
      <c r="A98" s="6"/>
      <c r="B98" s="6"/>
      <c r="C98" s="6"/>
      <c r="D98" s="6"/>
      <c r="E98" s="19"/>
      <c r="F98" s="19"/>
      <c r="G98" s="19"/>
      <c r="H98" s="19"/>
      <c r="I98" s="19"/>
      <c r="J98" s="19"/>
    </row>
    <row r="99" spans="1:10" ht="18.75" x14ac:dyDescent="0.3">
      <c r="A99" s="6"/>
      <c r="B99" s="6"/>
      <c r="C99" s="6"/>
      <c r="D99" s="6"/>
      <c r="E99" s="19"/>
      <c r="F99" s="19"/>
      <c r="G99" s="19"/>
      <c r="H99" s="19"/>
      <c r="I99" s="19"/>
      <c r="J99" s="19"/>
    </row>
    <row r="100" spans="1:10" ht="18.75" x14ac:dyDescent="0.3">
      <c r="A100" s="6"/>
      <c r="B100" s="6"/>
      <c r="C100" s="6"/>
      <c r="D100" s="6"/>
      <c r="E100" s="19"/>
      <c r="F100" s="19"/>
      <c r="G100" s="19"/>
      <c r="H100" s="19"/>
      <c r="I100" s="19"/>
      <c r="J100" s="19"/>
    </row>
    <row r="101" spans="1:10" ht="18.75" x14ac:dyDescent="0.3">
      <c r="A101" s="6"/>
      <c r="B101" s="6"/>
      <c r="C101" s="6"/>
      <c r="D101" s="6"/>
      <c r="E101" s="19"/>
      <c r="F101" s="19"/>
      <c r="G101" s="19"/>
      <c r="H101" s="19"/>
      <c r="I101" s="19"/>
      <c r="J101" s="19"/>
    </row>
    <row r="102" spans="1:10" x14ac:dyDescent="0.25">
      <c r="A102" s="13"/>
      <c r="B102" s="13"/>
      <c r="C102" s="13"/>
      <c r="D102" s="13"/>
      <c r="E102" s="20"/>
      <c r="F102" s="20"/>
      <c r="G102" s="20"/>
      <c r="H102" s="20"/>
      <c r="I102" s="20"/>
      <c r="J102" s="20"/>
    </row>
    <row r="103" spans="1:10" x14ac:dyDescent="0.25">
      <c r="A103" s="13"/>
      <c r="B103" s="13"/>
      <c r="C103" s="13"/>
      <c r="D103" s="13"/>
      <c r="E103" s="20"/>
      <c r="F103" s="20"/>
      <c r="G103" s="20"/>
      <c r="H103" s="20"/>
      <c r="I103" s="20"/>
      <c r="J103" s="20"/>
    </row>
    <row r="104" spans="1:10" x14ac:dyDescent="0.25">
      <c r="A104" s="13"/>
      <c r="B104" s="13"/>
      <c r="C104" s="13"/>
      <c r="D104" s="13"/>
      <c r="E104" s="20"/>
      <c r="F104" s="20"/>
      <c r="G104" s="20"/>
      <c r="H104" s="20"/>
      <c r="I104" s="20"/>
      <c r="J104" s="20"/>
    </row>
    <row r="105" spans="1:10" x14ac:dyDescent="0.25">
      <c r="A105" s="13"/>
      <c r="B105" s="13"/>
      <c r="C105" s="13"/>
      <c r="D105" s="13"/>
      <c r="E105" s="20"/>
      <c r="F105" s="20"/>
      <c r="G105" s="20"/>
      <c r="H105" s="20"/>
      <c r="I105" s="20"/>
      <c r="J105" s="20"/>
    </row>
    <row r="106" spans="1:10" x14ac:dyDescent="0.25">
      <c r="A106" s="13"/>
      <c r="B106" s="13"/>
      <c r="C106" s="13"/>
      <c r="D106" s="13"/>
      <c r="E106" s="20"/>
      <c r="F106" s="20"/>
      <c r="G106" s="20"/>
      <c r="H106" s="20"/>
      <c r="I106" s="20"/>
      <c r="J106" s="20"/>
    </row>
    <row r="107" spans="1:10" x14ac:dyDescent="0.25">
      <c r="A107" s="13"/>
      <c r="B107" s="13"/>
      <c r="C107" s="13"/>
      <c r="D107" s="13"/>
      <c r="E107" s="20"/>
      <c r="F107" s="20"/>
      <c r="G107" s="20"/>
      <c r="H107" s="20"/>
      <c r="I107" s="20"/>
      <c r="J107" s="20"/>
    </row>
    <row r="108" spans="1:10" x14ac:dyDescent="0.25">
      <c r="A108" s="13"/>
      <c r="B108" s="13"/>
      <c r="C108" s="13"/>
      <c r="D108" s="13"/>
      <c r="E108" s="20"/>
      <c r="F108" s="20"/>
      <c r="G108" s="20"/>
      <c r="H108" s="20"/>
      <c r="I108" s="20"/>
      <c r="J108" s="20"/>
    </row>
    <row r="109" spans="1:10" x14ac:dyDescent="0.25">
      <c r="A109" s="13"/>
      <c r="B109" s="13"/>
      <c r="C109" s="13"/>
      <c r="D109" s="13"/>
      <c r="E109" s="20"/>
      <c r="F109" s="20"/>
      <c r="G109" s="20"/>
      <c r="H109" s="20"/>
      <c r="I109" s="20"/>
      <c r="J109" s="20"/>
    </row>
  </sheetData>
  <mergeCells count="5">
    <mergeCell ref="A7:J8"/>
    <mergeCell ref="H1:J1"/>
    <mergeCell ref="H2:J2"/>
    <mergeCell ref="H3:J3"/>
    <mergeCell ref="H4:J4"/>
  </mergeCells>
  <pageMargins left="0.70866141732283472" right="0.70866141732283472" top="0.74803149606299213" bottom="0.55118110236220474" header="0.31496062992125984" footer="0.31496062992125984"/>
  <pageSetup paperSize="9"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Характеристики бюджета</vt:lpstr>
      <vt:lpstr>Муниципальные программы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2024-01-09T10:56:27Z</cp:lastPrinted>
  <dcterms:created xsi:type="dcterms:W3CDTF">2016-11-08T07:04:21Z</dcterms:created>
  <dcterms:modified xsi:type="dcterms:W3CDTF">2024-01-09T10:56:29Z</dcterms:modified>
</cp:coreProperties>
</file>